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400" yWindow="1470" windowWidth="15225" windowHeight="9315" firstSheet="10" activeTab="17"/>
  </bookViews>
  <sheets>
    <sheet name="0205-ML " sheetId="5" r:id="rId1"/>
    <sheet name="0205-admin" sheetId="7" r:id="rId2"/>
    <sheet name="205-šv.pag." sheetId="3" r:id="rId3"/>
    <sheet name="VDM" sheetId="18" r:id="rId4"/>
    <sheet name="153-apl" sheetId="2" r:id="rId5"/>
    <sheet name="maitinimas" sheetId="9" r:id="rId6"/>
    <sheet name="gamybos išlaidos" sheetId="4" r:id="rId7"/>
    <sheet name=" 25" sheetId="8" r:id="rId8"/>
    <sheet name="65" sheetId="10" r:id="rId9"/>
    <sheet name="Remontas" sheetId="19" r:id="rId10"/>
    <sheet name="Stovykla" sheetId="20" r:id="rId11"/>
    <sheet name="Kūryb.dirbt." sheetId="21" r:id="rId12"/>
    <sheet name="Knygos" sheetId="22" r:id="rId13"/>
    <sheet name="DNR" sheetId="23" r:id="rId14"/>
    <sheet name="NVŠ" sheetId="24" r:id="rId15"/>
    <sheet name="Psich.pr.01" sheetId="25" r:id="rId16"/>
    <sheet name="admin.pap." sheetId="26" r:id="rId17"/>
    <sheet name="šv.p.pap." sheetId="27" r:id="rId18"/>
    <sheet name="Forma Nr. 1" sheetId="1" r:id="rId19"/>
    <sheet name="Likutis" sheetId="12" r:id="rId20"/>
  </sheets>
  <definedNames>
    <definedName name="_xlnm.Print_Titles" localSheetId="7">' 25'!$19:$29</definedName>
    <definedName name="_xlnm.Print_Titles" localSheetId="1">'0205-admin'!$19:$29</definedName>
    <definedName name="_xlnm.Print_Titles" localSheetId="0">'0205-ML '!$19:$29</definedName>
    <definedName name="_xlnm.Print_Titles" localSheetId="4">'153-apl'!$19:$29</definedName>
    <definedName name="_xlnm.Print_Titles" localSheetId="2">'205-šv.pag.'!$19:$29</definedName>
    <definedName name="_xlnm.Print_Titles" localSheetId="6">'gamybos išlaidos'!$19:$29</definedName>
    <definedName name="Z_05B54777_5D6F_4067_9B5E_F0A938B54982_.wvu.Cols" localSheetId="7" hidden="1">' 25'!$M:$P</definedName>
    <definedName name="Z_05B54777_5D6F_4067_9B5E_F0A938B54982_.wvu.Cols" localSheetId="1" hidden="1">'0205-admin'!$M:$P</definedName>
    <definedName name="Z_05B54777_5D6F_4067_9B5E_F0A938B54982_.wvu.Cols" localSheetId="0" hidden="1">'0205-ML '!$M:$P</definedName>
    <definedName name="Z_05B54777_5D6F_4067_9B5E_F0A938B54982_.wvu.Cols" localSheetId="4" hidden="1">'153-apl'!$M:$P</definedName>
    <definedName name="Z_05B54777_5D6F_4067_9B5E_F0A938B54982_.wvu.Cols" localSheetId="2" hidden="1">'205-šv.pag.'!$M:$P</definedName>
    <definedName name="Z_05B54777_5D6F_4067_9B5E_F0A938B54982_.wvu.Cols" localSheetId="6" hidden="1">'gamybos išlaidos'!$M:$P</definedName>
    <definedName name="Z_05B54777_5D6F_4067_9B5E_F0A938B54982_.wvu.PrintTitles" localSheetId="7" hidden="1">' 25'!$19:$25</definedName>
    <definedName name="Z_05B54777_5D6F_4067_9B5E_F0A938B54982_.wvu.PrintTitles" localSheetId="1" hidden="1">'0205-admin'!$19:$25</definedName>
    <definedName name="Z_05B54777_5D6F_4067_9B5E_F0A938B54982_.wvu.PrintTitles" localSheetId="0" hidden="1">'0205-ML '!$19:$25</definedName>
    <definedName name="Z_05B54777_5D6F_4067_9B5E_F0A938B54982_.wvu.PrintTitles" localSheetId="4" hidden="1">'153-apl'!$19:$25</definedName>
    <definedName name="Z_05B54777_5D6F_4067_9B5E_F0A938B54982_.wvu.PrintTitles" localSheetId="2" hidden="1">'205-šv.pag.'!$19:$25</definedName>
    <definedName name="Z_05B54777_5D6F_4067_9B5E_F0A938B54982_.wvu.PrintTitles" localSheetId="6" hidden="1">'gamybos išlaidos'!$19:$25</definedName>
    <definedName name="Z_112AFAC2_77EA_44AA_BEEF_6812D11534CE_.wvu.Cols" localSheetId="7" hidden="1">' 25'!$M:$P</definedName>
    <definedName name="Z_112AFAC2_77EA_44AA_BEEF_6812D11534CE_.wvu.Cols" localSheetId="1" hidden="1">'0205-admin'!$M:$P</definedName>
    <definedName name="Z_112AFAC2_77EA_44AA_BEEF_6812D11534CE_.wvu.Cols" localSheetId="0" hidden="1">'0205-ML '!$M:$P</definedName>
    <definedName name="Z_112AFAC2_77EA_44AA_BEEF_6812D11534CE_.wvu.Cols" localSheetId="4" hidden="1">'153-apl'!$M:$P</definedName>
    <definedName name="Z_112AFAC2_77EA_44AA_BEEF_6812D11534CE_.wvu.Cols" localSheetId="2" hidden="1">'205-šv.pag.'!$M:$P</definedName>
    <definedName name="Z_112AFAC2_77EA_44AA_BEEF_6812D11534CE_.wvu.Cols" localSheetId="6" hidden="1">'gamybos išlaidos'!$M:$P</definedName>
    <definedName name="Z_112AFAC2_77EA_44AA_BEEF_6812D11534CE_.wvu.PrintTitles" localSheetId="7" hidden="1">' 25'!$19:$29</definedName>
    <definedName name="Z_112AFAC2_77EA_44AA_BEEF_6812D11534CE_.wvu.PrintTitles" localSheetId="1" hidden="1">'0205-admin'!$19:$29</definedName>
    <definedName name="Z_112AFAC2_77EA_44AA_BEEF_6812D11534CE_.wvu.PrintTitles" localSheetId="0" hidden="1">'0205-ML '!$19:$29</definedName>
    <definedName name="Z_112AFAC2_77EA_44AA_BEEF_6812D11534CE_.wvu.PrintTitles" localSheetId="4" hidden="1">'153-apl'!$19:$29</definedName>
    <definedName name="Z_112AFAC2_77EA_44AA_BEEF_6812D11534CE_.wvu.PrintTitles" localSheetId="2" hidden="1">'205-šv.pag.'!$19:$29</definedName>
    <definedName name="Z_112AFAC2_77EA_44AA_BEEF_6812D11534CE_.wvu.PrintTitles" localSheetId="6" hidden="1">'gamybos išlaidos'!$19:$29</definedName>
    <definedName name="Z_57A1E72B_DFC1_4C5D_ABA7_C1A26EB31789_.wvu.Cols" localSheetId="7" hidden="1">' 25'!$M:$P</definedName>
    <definedName name="Z_57A1E72B_DFC1_4C5D_ABA7_C1A26EB31789_.wvu.Cols" localSheetId="1" hidden="1">'0205-admin'!$M:$P</definedName>
    <definedName name="Z_57A1E72B_DFC1_4C5D_ABA7_C1A26EB31789_.wvu.Cols" localSheetId="0" hidden="1">'0205-ML '!$M:$P</definedName>
    <definedName name="Z_57A1E72B_DFC1_4C5D_ABA7_C1A26EB31789_.wvu.Cols" localSheetId="4" hidden="1">'153-apl'!$M:$P</definedName>
    <definedName name="Z_57A1E72B_DFC1_4C5D_ABA7_C1A26EB31789_.wvu.Cols" localSheetId="2" hidden="1">'205-šv.pag.'!$M:$P</definedName>
    <definedName name="Z_57A1E72B_DFC1_4C5D_ABA7_C1A26EB31789_.wvu.Cols" localSheetId="6" hidden="1">'gamybos išlaidos'!$M:$P</definedName>
    <definedName name="Z_57A1E72B_DFC1_4C5D_ABA7_C1A26EB31789_.wvu.PrintTitles" localSheetId="7" hidden="1">' 25'!$19:$29</definedName>
    <definedName name="Z_57A1E72B_DFC1_4C5D_ABA7_C1A26EB31789_.wvu.PrintTitles" localSheetId="1" hidden="1">'0205-admin'!$19:$29</definedName>
    <definedName name="Z_57A1E72B_DFC1_4C5D_ABA7_C1A26EB31789_.wvu.PrintTitles" localSheetId="0" hidden="1">'0205-ML '!$19:$29</definedName>
    <definedName name="Z_57A1E72B_DFC1_4C5D_ABA7_C1A26EB31789_.wvu.PrintTitles" localSheetId="4" hidden="1">'153-apl'!$19:$29</definedName>
    <definedName name="Z_57A1E72B_DFC1_4C5D_ABA7_C1A26EB31789_.wvu.PrintTitles" localSheetId="2" hidden="1">'205-šv.pag.'!$19:$29</definedName>
    <definedName name="Z_57A1E72B_DFC1_4C5D_ABA7_C1A26EB31789_.wvu.PrintTitles" localSheetId="6" hidden="1">'gamybos išlaidos'!$19:$29</definedName>
    <definedName name="Z_5FCAC33A_47AA_47EB_BE57_8622821F3718_.wvu.Cols" localSheetId="7" hidden="1">' 25'!$M:$P</definedName>
    <definedName name="Z_5FCAC33A_47AA_47EB_BE57_8622821F3718_.wvu.Cols" localSheetId="1" hidden="1">'0205-admin'!$M:$P</definedName>
    <definedName name="Z_5FCAC33A_47AA_47EB_BE57_8622821F3718_.wvu.Cols" localSheetId="0" hidden="1">'0205-ML '!$M:$P</definedName>
    <definedName name="Z_5FCAC33A_47AA_47EB_BE57_8622821F3718_.wvu.Cols" localSheetId="4" hidden="1">'153-apl'!$M:$P</definedName>
    <definedName name="Z_5FCAC33A_47AA_47EB_BE57_8622821F3718_.wvu.Cols" localSheetId="2" hidden="1">'205-šv.pag.'!$M:$P</definedName>
    <definedName name="Z_5FCAC33A_47AA_47EB_BE57_8622821F3718_.wvu.Cols" localSheetId="6" hidden="1">'gamybos išlaidos'!$M:$P</definedName>
    <definedName name="Z_5FCAC33A_47AA_47EB_BE57_8622821F3718_.wvu.PrintTitles" localSheetId="7" hidden="1">' 25'!$19:$29</definedName>
    <definedName name="Z_5FCAC33A_47AA_47EB_BE57_8622821F3718_.wvu.PrintTitles" localSheetId="1" hidden="1">'0205-admin'!$19:$29</definedName>
    <definedName name="Z_5FCAC33A_47AA_47EB_BE57_8622821F3718_.wvu.PrintTitles" localSheetId="0" hidden="1">'0205-ML '!$19:$29</definedName>
    <definedName name="Z_5FCAC33A_47AA_47EB_BE57_8622821F3718_.wvu.PrintTitles" localSheetId="4" hidden="1">'153-apl'!$19:$29</definedName>
    <definedName name="Z_5FCAC33A_47AA_47EB_BE57_8622821F3718_.wvu.PrintTitles" localSheetId="2" hidden="1">'205-šv.pag.'!$19:$29</definedName>
    <definedName name="Z_5FCAC33A_47AA_47EB_BE57_8622821F3718_.wvu.PrintTitles" localSheetId="6" hidden="1">'gamybos išlaidos'!$19:$29</definedName>
    <definedName name="Z_75BFD04C_8D34_49C9_A422_0335B0ABD698_.wvu.Cols" localSheetId="7" hidden="1">' 25'!$M:$P</definedName>
    <definedName name="Z_75BFD04C_8D34_49C9_A422_0335B0ABD698_.wvu.Cols" localSheetId="1" hidden="1">'0205-admin'!$M:$P</definedName>
    <definedName name="Z_75BFD04C_8D34_49C9_A422_0335B0ABD698_.wvu.Cols" localSheetId="0" hidden="1">'0205-ML '!$M:$P</definedName>
    <definedName name="Z_75BFD04C_8D34_49C9_A422_0335B0ABD698_.wvu.Cols" localSheetId="4" hidden="1">'153-apl'!$M:$P</definedName>
    <definedName name="Z_75BFD04C_8D34_49C9_A422_0335B0ABD698_.wvu.Cols" localSheetId="2" hidden="1">'205-šv.pag.'!$M:$P</definedName>
    <definedName name="Z_75BFD04C_8D34_49C9_A422_0335B0ABD698_.wvu.Cols" localSheetId="6" hidden="1">'gamybos išlaidos'!$M:$P</definedName>
    <definedName name="Z_75BFD04C_8D34_49C9_A422_0335B0ABD698_.wvu.PrintTitles" localSheetId="7" hidden="1">' 25'!$19:$29</definedName>
    <definedName name="Z_75BFD04C_8D34_49C9_A422_0335B0ABD698_.wvu.PrintTitles" localSheetId="1" hidden="1">'0205-admin'!$19:$29</definedName>
    <definedName name="Z_75BFD04C_8D34_49C9_A422_0335B0ABD698_.wvu.PrintTitles" localSheetId="0" hidden="1">'0205-ML '!$19:$29</definedName>
    <definedName name="Z_75BFD04C_8D34_49C9_A422_0335B0ABD698_.wvu.PrintTitles" localSheetId="4" hidden="1">'153-apl'!$19:$29</definedName>
    <definedName name="Z_75BFD04C_8D34_49C9_A422_0335B0ABD698_.wvu.PrintTitles" localSheetId="2" hidden="1">'205-šv.pag.'!$19:$29</definedName>
    <definedName name="Z_75BFD04C_8D34_49C9_A422_0335B0ABD698_.wvu.PrintTitles" localSheetId="6" hidden="1">'gamybos išlaidos'!$19:$29</definedName>
    <definedName name="Z_769658D8_13DD_4514_BEDF_AAC991ACB41A_.wvu.Cols" localSheetId="7" hidden="1">' 25'!$M:$P</definedName>
    <definedName name="Z_769658D8_13DD_4514_BEDF_AAC991ACB41A_.wvu.Cols" localSheetId="1" hidden="1">'0205-admin'!$M:$P</definedName>
    <definedName name="Z_769658D8_13DD_4514_BEDF_AAC991ACB41A_.wvu.Cols" localSheetId="0" hidden="1">'0205-ML '!$M:$P</definedName>
    <definedName name="Z_769658D8_13DD_4514_BEDF_AAC991ACB41A_.wvu.Cols" localSheetId="4" hidden="1">'153-apl'!$M:$P</definedName>
    <definedName name="Z_769658D8_13DD_4514_BEDF_AAC991ACB41A_.wvu.Cols" localSheetId="2" hidden="1">'205-šv.pag.'!$M:$P</definedName>
    <definedName name="Z_769658D8_13DD_4514_BEDF_AAC991ACB41A_.wvu.Cols" localSheetId="6" hidden="1">'gamybos išlaidos'!$M:$P</definedName>
    <definedName name="Z_769658D8_13DD_4514_BEDF_AAC991ACB41A_.wvu.PrintTitles" localSheetId="7" hidden="1">' 25'!$19:$29</definedName>
    <definedName name="Z_769658D8_13DD_4514_BEDF_AAC991ACB41A_.wvu.PrintTitles" localSheetId="1" hidden="1">'0205-admin'!$19:$29</definedName>
    <definedName name="Z_769658D8_13DD_4514_BEDF_AAC991ACB41A_.wvu.PrintTitles" localSheetId="0" hidden="1">'0205-ML '!$19:$29</definedName>
    <definedName name="Z_769658D8_13DD_4514_BEDF_AAC991ACB41A_.wvu.PrintTitles" localSheetId="4" hidden="1">'153-apl'!$19:$29</definedName>
    <definedName name="Z_769658D8_13DD_4514_BEDF_AAC991ACB41A_.wvu.PrintTitles" localSheetId="2" hidden="1">'205-šv.pag.'!$19:$29</definedName>
    <definedName name="Z_769658D8_13DD_4514_BEDF_AAC991ACB41A_.wvu.PrintTitles" localSheetId="6" hidden="1">'gamybos išlaidos'!$19:$29</definedName>
    <definedName name="Z_9B727EDB_49B4_42DC_BF97_3A35178E0BFD_.wvu.Cols" localSheetId="7" hidden="1">' 25'!$M:$P</definedName>
    <definedName name="Z_9B727EDB_49B4_42DC_BF97_3A35178E0BFD_.wvu.Cols" localSheetId="1" hidden="1">'0205-admin'!$M:$P</definedName>
    <definedName name="Z_9B727EDB_49B4_42DC_BF97_3A35178E0BFD_.wvu.Cols" localSheetId="0" hidden="1">'0205-ML '!$M:$P</definedName>
    <definedName name="Z_9B727EDB_49B4_42DC_BF97_3A35178E0BFD_.wvu.Cols" localSheetId="4" hidden="1">'153-apl'!$M:$P</definedName>
    <definedName name="Z_9B727EDB_49B4_42DC_BF97_3A35178E0BFD_.wvu.Cols" localSheetId="2" hidden="1">'205-šv.pag.'!$M:$P</definedName>
    <definedName name="Z_9B727EDB_49B4_42DC_BF97_3A35178E0BFD_.wvu.Cols" localSheetId="6" hidden="1">'gamybos išlaidos'!$M:$P</definedName>
    <definedName name="Z_9B727EDB_49B4_42DC_BF97_3A35178E0BFD_.wvu.PrintTitles" localSheetId="7" hidden="1">' 25'!$19:$25</definedName>
    <definedName name="Z_9B727EDB_49B4_42DC_BF97_3A35178E0BFD_.wvu.PrintTitles" localSheetId="1" hidden="1">'0205-admin'!$19:$25</definedName>
    <definedName name="Z_9B727EDB_49B4_42DC_BF97_3A35178E0BFD_.wvu.PrintTitles" localSheetId="0" hidden="1">'0205-ML '!$19:$25</definedName>
    <definedName name="Z_9B727EDB_49B4_42DC_BF97_3A35178E0BFD_.wvu.PrintTitles" localSheetId="4" hidden="1">'153-apl'!$19:$25</definedName>
    <definedName name="Z_9B727EDB_49B4_42DC_BF97_3A35178E0BFD_.wvu.PrintTitles" localSheetId="2" hidden="1">'205-šv.pag.'!$19:$25</definedName>
    <definedName name="Z_9B727EDB_49B4_42DC_BF97_3A35178E0BFD_.wvu.PrintTitles" localSheetId="6" hidden="1">'gamybos išlaidos'!$19:$25</definedName>
    <definedName name="Z_BA865FE0_3609_4257_9FC5_E881DE2010C9_.wvu.Cols" localSheetId="7" hidden="1">' 25'!$M:$P</definedName>
    <definedName name="Z_BA865FE0_3609_4257_9FC5_E881DE2010C9_.wvu.Cols" localSheetId="1" hidden="1">'0205-admin'!$M:$P</definedName>
    <definedName name="Z_BA865FE0_3609_4257_9FC5_E881DE2010C9_.wvu.Cols" localSheetId="0" hidden="1">'0205-ML '!$M:$P</definedName>
    <definedName name="Z_BA865FE0_3609_4257_9FC5_E881DE2010C9_.wvu.Cols" localSheetId="4" hidden="1">'153-apl'!$M:$P</definedName>
    <definedName name="Z_BA865FE0_3609_4257_9FC5_E881DE2010C9_.wvu.Cols" localSheetId="2" hidden="1">'205-šv.pag.'!$M:$P</definedName>
    <definedName name="Z_BA865FE0_3609_4257_9FC5_E881DE2010C9_.wvu.Cols" localSheetId="6" hidden="1">'gamybos išlaidos'!$M:$P</definedName>
    <definedName name="Z_BA865FE0_3609_4257_9FC5_E881DE2010C9_.wvu.PrintTitles" localSheetId="7" hidden="1">' 25'!$19:$29</definedName>
    <definedName name="Z_BA865FE0_3609_4257_9FC5_E881DE2010C9_.wvu.PrintTitles" localSheetId="1" hidden="1">'0205-admin'!$19:$29</definedName>
    <definedName name="Z_BA865FE0_3609_4257_9FC5_E881DE2010C9_.wvu.PrintTitles" localSheetId="0" hidden="1">'0205-ML '!$19:$29</definedName>
    <definedName name="Z_BA865FE0_3609_4257_9FC5_E881DE2010C9_.wvu.PrintTitles" localSheetId="4" hidden="1">'153-apl'!$19:$29</definedName>
    <definedName name="Z_BA865FE0_3609_4257_9FC5_E881DE2010C9_.wvu.PrintTitles" localSheetId="2" hidden="1">'205-šv.pag.'!$19:$29</definedName>
    <definedName name="Z_BA865FE0_3609_4257_9FC5_E881DE2010C9_.wvu.PrintTitles" localSheetId="6" hidden="1">'gamybos išlaidos'!$19:$29</definedName>
    <definedName name="Z_D669FC1B_AE0B_4417_8D6F_8460D68D5677_.wvu.Cols" localSheetId="7" hidden="1">' 25'!$M:$P</definedName>
    <definedName name="Z_D669FC1B_AE0B_4417_8D6F_8460D68D5677_.wvu.Cols" localSheetId="1" hidden="1">'0205-admin'!$M:$P</definedName>
    <definedName name="Z_D669FC1B_AE0B_4417_8D6F_8460D68D5677_.wvu.Cols" localSheetId="0" hidden="1">'0205-ML '!$M:$P</definedName>
    <definedName name="Z_D669FC1B_AE0B_4417_8D6F_8460D68D5677_.wvu.Cols" localSheetId="4" hidden="1">'153-apl'!$M:$P</definedName>
    <definedName name="Z_D669FC1B_AE0B_4417_8D6F_8460D68D5677_.wvu.Cols" localSheetId="2" hidden="1">'205-šv.pag.'!$M:$P</definedName>
    <definedName name="Z_D669FC1B_AE0B_4417_8D6F_8460D68D5677_.wvu.Cols" localSheetId="6" hidden="1">'gamybos išlaidos'!$M:$P</definedName>
    <definedName name="Z_D669FC1B_AE0B_4417_8D6F_8460D68D5677_.wvu.PrintTitles" localSheetId="7" hidden="1">' 25'!$19:$25</definedName>
    <definedName name="Z_D669FC1B_AE0B_4417_8D6F_8460D68D5677_.wvu.PrintTitles" localSheetId="1" hidden="1">'0205-admin'!$19:$25</definedName>
    <definedName name="Z_D669FC1B_AE0B_4417_8D6F_8460D68D5677_.wvu.PrintTitles" localSheetId="0" hidden="1">'0205-ML '!$19:$25</definedName>
    <definedName name="Z_D669FC1B_AE0B_4417_8D6F_8460D68D5677_.wvu.PrintTitles" localSheetId="4" hidden="1">'153-apl'!$19:$25</definedName>
    <definedName name="Z_D669FC1B_AE0B_4417_8D6F_8460D68D5677_.wvu.PrintTitles" localSheetId="2" hidden="1">'205-šv.pag.'!$19:$25</definedName>
    <definedName name="Z_D669FC1B_AE0B_4417_8D6F_8460D68D5677_.wvu.PrintTitles" localSheetId="6" hidden="1">'gamybos išlaidos'!$19:$25</definedName>
    <definedName name="Z_DF4717B8_E960_4300_AF40_4AC5F93B40E3_.wvu.Cols" localSheetId="7" hidden="1">' 25'!$M:$P</definedName>
    <definedName name="Z_DF4717B8_E960_4300_AF40_4AC5F93B40E3_.wvu.Cols" localSheetId="1" hidden="1">'0205-admin'!$M:$P</definedName>
    <definedName name="Z_DF4717B8_E960_4300_AF40_4AC5F93B40E3_.wvu.Cols" localSheetId="0" hidden="1">'0205-ML '!$M:$P</definedName>
    <definedName name="Z_DF4717B8_E960_4300_AF40_4AC5F93B40E3_.wvu.Cols" localSheetId="4" hidden="1">'153-apl'!$M:$P</definedName>
    <definedName name="Z_DF4717B8_E960_4300_AF40_4AC5F93B40E3_.wvu.Cols" localSheetId="2" hidden="1">'205-šv.pag.'!$M:$P</definedName>
    <definedName name="Z_DF4717B8_E960_4300_AF40_4AC5F93B40E3_.wvu.Cols" localSheetId="6" hidden="1">'gamybos išlaidos'!$M:$P</definedName>
    <definedName name="Z_DF4717B8_E960_4300_AF40_4AC5F93B40E3_.wvu.PrintTitles" localSheetId="7" hidden="1">' 25'!$19:$25</definedName>
    <definedName name="Z_DF4717B8_E960_4300_AF40_4AC5F93B40E3_.wvu.PrintTitles" localSheetId="1" hidden="1">'0205-admin'!$19:$25</definedName>
    <definedName name="Z_DF4717B8_E960_4300_AF40_4AC5F93B40E3_.wvu.PrintTitles" localSheetId="0" hidden="1">'0205-ML '!$19:$25</definedName>
    <definedName name="Z_DF4717B8_E960_4300_AF40_4AC5F93B40E3_.wvu.PrintTitles" localSheetId="4" hidden="1">'153-apl'!$19:$25</definedName>
    <definedName name="Z_DF4717B8_E960_4300_AF40_4AC5F93B40E3_.wvu.PrintTitles" localSheetId="2" hidden="1">'205-šv.pag.'!$19:$25</definedName>
    <definedName name="Z_DF4717B8_E960_4300_AF40_4AC5F93B40E3_.wvu.PrintTitles" localSheetId="6" hidden="1">'gamybos išlaidos'!$19:$25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27" l="1"/>
  <c r="K356" i="27"/>
  <c r="J356" i="27"/>
  <c r="I356" i="27"/>
  <c r="L355" i="27"/>
  <c r="K355" i="27"/>
  <c r="J355" i="27"/>
  <c r="I355" i="27"/>
  <c r="L353" i="27"/>
  <c r="K353" i="27"/>
  <c r="J353" i="27"/>
  <c r="I353" i="27"/>
  <c r="L352" i="27"/>
  <c r="K352" i="27"/>
  <c r="J352" i="27"/>
  <c r="I352" i="27"/>
  <c r="L350" i="27"/>
  <c r="K350" i="27"/>
  <c r="J350" i="27"/>
  <c r="I350" i="27"/>
  <c r="L349" i="27"/>
  <c r="K349" i="27"/>
  <c r="J349" i="27"/>
  <c r="I349" i="27"/>
  <c r="L346" i="27"/>
  <c r="K346" i="27"/>
  <c r="J346" i="27"/>
  <c r="I346" i="27"/>
  <c r="L345" i="27"/>
  <c r="K345" i="27"/>
  <c r="J345" i="27"/>
  <c r="I345" i="27"/>
  <c r="L342" i="27"/>
  <c r="K342" i="27"/>
  <c r="J342" i="27"/>
  <c r="I342" i="27"/>
  <c r="L341" i="27"/>
  <c r="K341" i="27"/>
  <c r="J341" i="27"/>
  <c r="I341" i="27"/>
  <c r="L338" i="27"/>
  <c r="K338" i="27"/>
  <c r="J338" i="27"/>
  <c r="I338" i="27"/>
  <c r="L337" i="27"/>
  <c r="K337" i="27"/>
  <c r="J337" i="27"/>
  <c r="I337" i="27"/>
  <c r="L334" i="27"/>
  <c r="K334" i="27"/>
  <c r="J334" i="27"/>
  <c r="I334" i="27"/>
  <c r="L331" i="27"/>
  <c r="K331" i="27"/>
  <c r="J331" i="27"/>
  <c r="I331" i="27"/>
  <c r="P329" i="27"/>
  <c r="O329" i="27"/>
  <c r="N329" i="27"/>
  <c r="M329" i="27"/>
  <c r="L329" i="27"/>
  <c r="K329" i="27"/>
  <c r="J329" i="27"/>
  <c r="I329" i="27"/>
  <c r="L328" i="27"/>
  <c r="K328" i="27"/>
  <c r="J328" i="27"/>
  <c r="I328" i="27"/>
  <c r="L327" i="27"/>
  <c r="K327" i="27"/>
  <c r="J327" i="27"/>
  <c r="I327" i="27"/>
  <c r="L324" i="27"/>
  <c r="K324" i="27"/>
  <c r="J324" i="27"/>
  <c r="I324" i="27"/>
  <c r="L323" i="27"/>
  <c r="K323" i="27"/>
  <c r="J323" i="27"/>
  <c r="I323" i="27"/>
  <c r="L321" i="27"/>
  <c r="K321" i="27"/>
  <c r="J321" i="27"/>
  <c r="I321" i="27"/>
  <c r="L320" i="27"/>
  <c r="K320" i="27"/>
  <c r="J320" i="27"/>
  <c r="I320" i="27"/>
  <c r="L318" i="27"/>
  <c r="K318" i="27"/>
  <c r="J318" i="27"/>
  <c r="I318" i="27"/>
  <c r="L317" i="27"/>
  <c r="K317" i="27"/>
  <c r="J317" i="27"/>
  <c r="I317" i="27"/>
  <c r="L314" i="27"/>
  <c r="K314" i="27"/>
  <c r="J314" i="27"/>
  <c r="I314" i="27"/>
  <c r="L313" i="27"/>
  <c r="K313" i="27"/>
  <c r="J313" i="27"/>
  <c r="I313" i="27"/>
  <c r="L310" i="27"/>
  <c r="K310" i="27"/>
  <c r="J310" i="27"/>
  <c r="I310" i="27"/>
  <c r="L309" i="27"/>
  <c r="K309" i="27"/>
  <c r="J309" i="27"/>
  <c r="I309" i="27"/>
  <c r="L306" i="27"/>
  <c r="K306" i="27"/>
  <c r="J306" i="27"/>
  <c r="I306" i="27"/>
  <c r="L305" i="27"/>
  <c r="K305" i="27"/>
  <c r="J305" i="27"/>
  <c r="I305" i="27"/>
  <c r="L302" i="27"/>
  <c r="K302" i="27"/>
  <c r="J302" i="27"/>
  <c r="I302" i="27"/>
  <c r="L299" i="27"/>
  <c r="K299" i="27"/>
  <c r="J299" i="27"/>
  <c r="I299" i="27"/>
  <c r="L297" i="27"/>
  <c r="K297" i="27"/>
  <c r="J297" i="27"/>
  <c r="I297" i="27"/>
  <c r="L296" i="27"/>
  <c r="K296" i="27"/>
  <c r="J296" i="27"/>
  <c r="I296" i="27"/>
  <c r="L295" i="27"/>
  <c r="K295" i="27"/>
  <c r="J295" i="27"/>
  <c r="I295" i="27"/>
  <c r="L294" i="27"/>
  <c r="K294" i="27"/>
  <c r="J294" i="27"/>
  <c r="I294" i="27"/>
  <c r="L291" i="27"/>
  <c r="K291" i="27"/>
  <c r="J291" i="27"/>
  <c r="I291" i="27"/>
  <c r="L290" i="27"/>
  <c r="K290" i="27"/>
  <c r="J290" i="27"/>
  <c r="I290" i="27"/>
  <c r="L288" i="27"/>
  <c r="K288" i="27"/>
  <c r="J288" i="27"/>
  <c r="I288" i="27"/>
  <c r="L287" i="27"/>
  <c r="K287" i="27"/>
  <c r="J287" i="27"/>
  <c r="I287" i="27"/>
  <c r="L285" i="27"/>
  <c r="K285" i="27"/>
  <c r="J285" i="27"/>
  <c r="I285" i="27"/>
  <c r="L284" i="27"/>
  <c r="K284" i="27"/>
  <c r="J284" i="27"/>
  <c r="I284" i="27"/>
  <c r="L281" i="27"/>
  <c r="K281" i="27"/>
  <c r="J281" i="27"/>
  <c r="I281" i="27"/>
  <c r="L280" i="27"/>
  <c r="K280" i="27"/>
  <c r="J280" i="27"/>
  <c r="I280" i="27"/>
  <c r="L277" i="27"/>
  <c r="K277" i="27"/>
  <c r="J277" i="27"/>
  <c r="I277" i="27"/>
  <c r="L276" i="27"/>
  <c r="K276" i="27"/>
  <c r="J276" i="27"/>
  <c r="I276" i="27"/>
  <c r="L273" i="27"/>
  <c r="K273" i="27"/>
  <c r="J273" i="27"/>
  <c r="I273" i="27"/>
  <c r="L272" i="27"/>
  <c r="K272" i="27"/>
  <c r="J272" i="27"/>
  <c r="I272" i="27"/>
  <c r="L269" i="27"/>
  <c r="K269" i="27"/>
  <c r="J269" i="27"/>
  <c r="I269" i="27"/>
  <c r="L266" i="27"/>
  <c r="K266" i="27"/>
  <c r="J266" i="27"/>
  <c r="I266" i="27"/>
  <c r="L264" i="27"/>
  <c r="K264" i="27"/>
  <c r="J264" i="27"/>
  <c r="I264" i="27"/>
  <c r="L263" i="27"/>
  <c r="K263" i="27"/>
  <c r="J263" i="27"/>
  <c r="I263" i="27"/>
  <c r="L262" i="27"/>
  <c r="K262" i="27"/>
  <c r="J262" i="27"/>
  <c r="I262" i="27"/>
  <c r="L259" i="27"/>
  <c r="K259" i="27"/>
  <c r="J259" i="27"/>
  <c r="I259" i="27"/>
  <c r="L258" i="27"/>
  <c r="K258" i="27"/>
  <c r="J258" i="27"/>
  <c r="I258" i="27"/>
  <c r="L256" i="27"/>
  <c r="K256" i="27"/>
  <c r="J256" i="27"/>
  <c r="I256" i="27"/>
  <c r="L255" i="27"/>
  <c r="K255" i="27"/>
  <c r="J255" i="27"/>
  <c r="I255" i="27"/>
  <c r="L253" i="27"/>
  <c r="K253" i="27"/>
  <c r="J253" i="27"/>
  <c r="I253" i="27"/>
  <c r="L252" i="27"/>
  <c r="K252" i="27"/>
  <c r="J252" i="27"/>
  <c r="I252" i="27"/>
  <c r="L249" i="27"/>
  <c r="K249" i="27"/>
  <c r="J249" i="27"/>
  <c r="I249" i="27"/>
  <c r="L248" i="27"/>
  <c r="K248" i="27"/>
  <c r="J248" i="27"/>
  <c r="I248" i="27"/>
  <c r="L245" i="27"/>
  <c r="K245" i="27"/>
  <c r="J245" i="27"/>
  <c r="I245" i="27"/>
  <c r="L244" i="27"/>
  <c r="K244" i="27"/>
  <c r="J244" i="27"/>
  <c r="I244" i="27"/>
  <c r="L241" i="27"/>
  <c r="K241" i="27"/>
  <c r="J241" i="27"/>
  <c r="I241" i="27"/>
  <c r="L240" i="27"/>
  <c r="K240" i="27"/>
  <c r="J240" i="27"/>
  <c r="I240" i="27"/>
  <c r="L237" i="27"/>
  <c r="K237" i="27"/>
  <c r="J237" i="27"/>
  <c r="I237" i="27"/>
  <c r="L234" i="27"/>
  <c r="K234" i="27"/>
  <c r="J234" i="27"/>
  <c r="I234" i="27"/>
  <c r="L232" i="27"/>
  <c r="K232" i="27"/>
  <c r="J232" i="27"/>
  <c r="I232" i="27"/>
  <c r="L231" i="27"/>
  <c r="K231" i="27"/>
  <c r="J231" i="27"/>
  <c r="I231" i="27"/>
  <c r="L230" i="27"/>
  <c r="K230" i="27"/>
  <c r="J230" i="27"/>
  <c r="I230" i="27"/>
  <c r="L229" i="27"/>
  <c r="K229" i="27"/>
  <c r="J229" i="27"/>
  <c r="I229" i="27"/>
  <c r="L225" i="27"/>
  <c r="K225" i="27"/>
  <c r="J225" i="27"/>
  <c r="I225" i="27"/>
  <c r="L224" i="27"/>
  <c r="K224" i="27"/>
  <c r="J224" i="27"/>
  <c r="I224" i="27"/>
  <c r="L223" i="27"/>
  <c r="K223" i="27"/>
  <c r="J223" i="27"/>
  <c r="I223" i="27"/>
  <c r="L221" i="27"/>
  <c r="K221" i="27"/>
  <c r="J221" i="27"/>
  <c r="I221" i="27"/>
  <c r="L220" i="27"/>
  <c r="K220" i="27"/>
  <c r="J220" i="27"/>
  <c r="I220" i="27"/>
  <c r="L219" i="27"/>
  <c r="K219" i="27"/>
  <c r="J219" i="27"/>
  <c r="I219" i="27"/>
  <c r="P212" i="27"/>
  <c r="O212" i="27"/>
  <c r="N212" i="27"/>
  <c r="M212" i="27"/>
  <c r="L212" i="27"/>
  <c r="K212" i="27"/>
  <c r="J212" i="27"/>
  <c r="I212" i="27"/>
  <c r="L211" i="27"/>
  <c r="K211" i="27"/>
  <c r="J211" i="27"/>
  <c r="I211" i="27"/>
  <c r="L209" i="27"/>
  <c r="K209" i="27"/>
  <c r="J209" i="27"/>
  <c r="I209" i="27"/>
  <c r="L208" i="27"/>
  <c r="K208" i="27"/>
  <c r="J208" i="27"/>
  <c r="I208" i="27"/>
  <c r="L207" i="27"/>
  <c r="K207" i="27"/>
  <c r="J207" i="27"/>
  <c r="I207" i="27"/>
  <c r="L202" i="27"/>
  <c r="K202" i="27"/>
  <c r="J202" i="27"/>
  <c r="I202" i="27"/>
  <c r="L201" i="27"/>
  <c r="K201" i="27"/>
  <c r="J201" i="27"/>
  <c r="I201" i="27"/>
  <c r="L200" i="27"/>
  <c r="K200" i="27"/>
  <c r="J200" i="27"/>
  <c r="I200" i="27"/>
  <c r="L198" i="27"/>
  <c r="K198" i="27"/>
  <c r="J198" i="27"/>
  <c r="I198" i="27"/>
  <c r="L197" i="27"/>
  <c r="K197" i="27"/>
  <c r="J197" i="27"/>
  <c r="I197" i="27"/>
  <c r="L193" i="27"/>
  <c r="K193" i="27"/>
  <c r="J193" i="27"/>
  <c r="I193" i="27"/>
  <c r="L192" i="27"/>
  <c r="K192" i="27"/>
  <c r="J192" i="27"/>
  <c r="I192" i="27"/>
  <c r="L188" i="27"/>
  <c r="K188" i="27"/>
  <c r="J188" i="27"/>
  <c r="I188" i="27"/>
  <c r="L187" i="27"/>
  <c r="K187" i="27"/>
  <c r="J187" i="27"/>
  <c r="I187" i="27"/>
  <c r="L183" i="27"/>
  <c r="K183" i="27"/>
  <c r="J183" i="27"/>
  <c r="I183" i="27"/>
  <c r="L182" i="27"/>
  <c r="K182" i="27"/>
  <c r="J182" i="27"/>
  <c r="I182" i="27"/>
  <c r="L180" i="27"/>
  <c r="K180" i="27"/>
  <c r="J180" i="27"/>
  <c r="I180" i="27"/>
  <c r="L179" i="27"/>
  <c r="K179" i="27"/>
  <c r="J179" i="27"/>
  <c r="I179" i="27"/>
  <c r="L178" i="27"/>
  <c r="K178" i="27"/>
  <c r="J178" i="27"/>
  <c r="I178" i="27"/>
  <c r="L177" i="27"/>
  <c r="K177" i="27"/>
  <c r="J177" i="27"/>
  <c r="I177" i="27"/>
  <c r="L176" i="27"/>
  <c r="K176" i="27"/>
  <c r="J176" i="27"/>
  <c r="I176" i="27"/>
  <c r="L172" i="27"/>
  <c r="K172" i="27"/>
  <c r="J172" i="27"/>
  <c r="I172" i="27"/>
  <c r="L171" i="27"/>
  <c r="K171" i="27"/>
  <c r="J171" i="27"/>
  <c r="I171" i="27"/>
  <c r="L167" i="27"/>
  <c r="K167" i="27"/>
  <c r="J167" i="27"/>
  <c r="I167" i="27"/>
  <c r="L166" i="27"/>
  <c r="K166" i="27"/>
  <c r="J166" i="27"/>
  <c r="I166" i="27"/>
  <c r="L165" i="27"/>
  <c r="K165" i="27"/>
  <c r="J165" i="27"/>
  <c r="I165" i="27"/>
  <c r="L163" i="27"/>
  <c r="K163" i="27"/>
  <c r="J163" i="27"/>
  <c r="I163" i="27"/>
  <c r="L162" i="27"/>
  <c r="K162" i="27"/>
  <c r="J162" i="27"/>
  <c r="I162" i="27"/>
  <c r="L161" i="27"/>
  <c r="K161" i="27"/>
  <c r="J161" i="27"/>
  <c r="I161" i="27"/>
  <c r="L160" i="27"/>
  <c r="K160" i="27"/>
  <c r="J160" i="27"/>
  <c r="I160" i="27"/>
  <c r="L158" i="27"/>
  <c r="K158" i="27"/>
  <c r="J158" i="27"/>
  <c r="I158" i="27"/>
  <c r="L157" i="27"/>
  <c r="K157" i="27"/>
  <c r="J157" i="27"/>
  <c r="I157" i="27"/>
  <c r="L153" i="27"/>
  <c r="K153" i="27"/>
  <c r="J153" i="27"/>
  <c r="I153" i="27"/>
  <c r="L152" i="27"/>
  <c r="K152" i="27"/>
  <c r="J152" i="27"/>
  <c r="I152" i="27"/>
  <c r="L151" i="27"/>
  <c r="K151" i="27"/>
  <c r="J151" i="27"/>
  <c r="I151" i="27"/>
  <c r="L150" i="27"/>
  <c r="K150" i="27"/>
  <c r="J150" i="27"/>
  <c r="I150" i="27"/>
  <c r="L147" i="27"/>
  <c r="K147" i="27"/>
  <c r="J147" i="27"/>
  <c r="I147" i="27"/>
  <c r="L146" i="27"/>
  <c r="K146" i="27"/>
  <c r="J146" i="27"/>
  <c r="I146" i="27"/>
  <c r="L145" i="27"/>
  <c r="K145" i="27"/>
  <c r="J145" i="27"/>
  <c r="I145" i="27"/>
  <c r="L143" i="27"/>
  <c r="K143" i="27"/>
  <c r="J143" i="27"/>
  <c r="I143" i="27"/>
  <c r="L142" i="27"/>
  <c r="K142" i="27"/>
  <c r="J142" i="27"/>
  <c r="I142" i="27"/>
  <c r="L139" i="27"/>
  <c r="K139" i="27"/>
  <c r="J139" i="27"/>
  <c r="I139" i="27"/>
  <c r="L138" i="27"/>
  <c r="K138" i="27"/>
  <c r="J138" i="27"/>
  <c r="I138" i="27"/>
  <c r="L137" i="27"/>
  <c r="K137" i="27"/>
  <c r="J137" i="27"/>
  <c r="I137" i="27"/>
  <c r="L134" i="27"/>
  <c r="K134" i="27"/>
  <c r="J134" i="27"/>
  <c r="I134" i="27"/>
  <c r="L133" i="27"/>
  <c r="K133" i="27"/>
  <c r="J133" i="27"/>
  <c r="I133" i="27"/>
  <c r="L132" i="27"/>
  <c r="K132" i="27"/>
  <c r="J132" i="27"/>
  <c r="I132" i="27"/>
  <c r="L131" i="27"/>
  <c r="K131" i="27"/>
  <c r="J131" i="27"/>
  <c r="I131" i="27"/>
  <c r="L129" i="27"/>
  <c r="K129" i="27"/>
  <c r="J129" i="27"/>
  <c r="I129" i="27"/>
  <c r="L128" i="27"/>
  <c r="K128" i="27"/>
  <c r="J128" i="27"/>
  <c r="I128" i="27"/>
  <c r="L127" i="27"/>
  <c r="K127" i="27"/>
  <c r="J127" i="27"/>
  <c r="I127" i="27"/>
  <c r="L125" i="27"/>
  <c r="K125" i="27"/>
  <c r="J125" i="27"/>
  <c r="I125" i="27"/>
  <c r="L124" i="27"/>
  <c r="K124" i="27"/>
  <c r="J124" i="27"/>
  <c r="I124" i="27"/>
  <c r="L123" i="27"/>
  <c r="K123" i="27"/>
  <c r="J123" i="27"/>
  <c r="I123" i="27"/>
  <c r="L121" i="27"/>
  <c r="K121" i="27"/>
  <c r="J121" i="27"/>
  <c r="I121" i="27"/>
  <c r="L120" i="27"/>
  <c r="K120" i="27"/>
  <c r="J120" i="27"/>
  <c r="I120" i="27"/>
  <c r="L119" i="27"/>
  <c r="K119" i="27"/>
  <c r="J119" i="27"/>
  <c r="I119" i="27"/>
  <c r="L117" i="27"/>
  <c r="K117" i="27"/>
  <c r="J117" i="27"/>
  <c r="I117" i="27"/>
  <c r="L116" i="27"/>
  <c r="K116" i="27"/>
  <c r="J116" i="27"/>
  <c r="I116" i="27"/>
  <c r="L115" i="27"/>
  <c r="K115" i="27"/>
  <c r="J115" i="27"/>
  <c r="I115" i="27"/>
  <c r="L112" i="27"/>
  <c r="K112" i="27"/>
  <c r="J112" i="27"/>
  <c r="I112" i="27"/>
  <c r="L111" i="27"/>
  <c r="K111" i="27"/>
  <c r="J111" i="27"/>
  <c r="I111" i="27"/>
  <c r="L110" i="27"/>
  <c r="K110" i="27"/>
  <c r="J110" i="27"/>
  <c r="I110" i="27"/>
  <c r="L109" i="27"/>
  <c r="K109" i="27"/>
  <c r="J109" i="27"/>
  <c r="I109" i="27"/>
  <c r="L106" i="27"/>
  <c r="K106" i="27"/>
  <c r="J106" i="27"/>
  <c r="I106" i="27"/>
  <c r="L105" i="27"/>
  <c r="K105" i="27"/>
  <c r="J105" i="27"/>
  <c r="I105" i="27"/>
  <c r="L102" i="27"/>
  <c r="K102" i="27"/>
  <c r="J102" i="27"/>
  <c r="I102" i="27"/>
  <c r="L101" i="27"/>
  <c r="K101" i="27"/>
  <c r="J101" i="27"/>
  <c r="I101" i="27"/>
  <c r="L100" i="27"/>
  <c r="K100" i="27"/>
  <c r="J100" i="27"/>
  <c r="I100" i="27"/>
  <c r="L97" i="27"/>
  <c r="K97" i="27"/>
  <c r="J97" i="27"/>
  <c r="I97" i="27"/>
  <c r="L96" i="27"/>
  <c r="K96" i="27"/>
  <c r="J96" i="27"/>
  <c r="I96" i="27"/>
  <c r="L95" i="27"/>
  <c r="K95" i="27"/>
  <c r="J95" i="27"/>
  <c r="I95" i="27"/>
  <c r="L92" i="27"/>
  <c r="K92" i="27"/>
  <c r="J92" i="27"/>
  <c r="I92" i="27"/>
  <c r="L91" i="27"/>
  <c r="K91" i="27"/>
  <c r="J91" i="27"/>
  <c r="I91" i="27"/>
  <c r="L90" i="27"/>
  <c r="K90" i="27"/>
  <c r="J90" i="27"/>
  <c r="I90" i="27"/>
  <c r="L89" i="27"/>
  <c r="K89" i="27"/>
  <c r="J89" i="27"/>
  <c r="I89" i="27"/>
  <c r="L85" i="27"/>
  <c r="K85" i="27"/>
  <c r="J85" i="27"/>
  <c r="I85" i="27"/>
  <c r="L84" i="27"/>
  <c r="K84" i="27"/>
  <c r="J84" i="27"/>
  <c r="I84" i="27"/>
  <c r="L83" i="27"/>
  <c r="K83" i="27"/>
  <c r="J83" i="27"/>
  <c r="I83" i="27"/>
  <c r="L82" i="27"/>
  <c r="K82" i="27"/>
  <c r="J82" i="27"/>
  <c r="I82" i="27"/>
  <c r="L80" i="27"/>
  <c r="K80" i="27"/>
  <c r="J80" i="27"/>
  <c r="I80" i="27"/>
  <c r="L79" i="27"/>
  <c r="K79" i="27"/>
  <c r="J79" i="27"/>
  <c r="I79" i="27"/>
  <c r="L78" i="27"/>
  <c r="K78" i="27"/>
  <c r="J78" i="27"/>
  <c r="I78" i="27"/>
  <c r="L74" i="27"/>
  <c r="K74" i="27"/>
  <c r="J74" i="27"/>
  <c r="I74" i="27"/>
  <c r="L73" i="27"/>
  <c r="K73" i="27"/>
  <c r="J73" i="27"/>
  <c r="I73" i="27"/>
  <c r="L69" i="27"/>
  <c r="K69" i="27"/>
  <c r="J69" i="27"/>
  <c r="I69" i="27"/>
  <c r="L68" i="27"/>
  <c r="K68" i="27"/>
  <c r="J68" i="27"/>
  <c r="I68" i="27"/>
  <c r="L64" i="27"/>
  <c r="K64" i="27"/>
  <c r="J64" i="27"/>
  <c r="I64" i="27"/>
  <c r="L63" i="27"/>
  <c r="K63" i="27"/>
  <c r="J63" i="27"/>
  <c r="I63" i="27"/>
  <c r="L62" i="27"/>
  <c r="K62" i="27"/>
  <c r="J62" i="27"/>
  <c r="I62" i="27"/>
  <c r="L61" i="27"/>
  <c r="K61" i="27"/>
  <c r="J61" i="27"/>
  <c r="I61" i="27"/>
  <c r="L45" i="27"/>
  <c r="K45" i="27"/>
  <c r="J45" i="27"/>
  <c r="I45" i="27"/>
  <c r="L44" i="27"/>
  <c r="K44" i="27"/>
  <c r="J44" i="27"/>
  <c r="I44" i="27"/>
  <c r="L43" i="27"/>
  <c r="K43" i="27"/>
  <c r="J43" i="27"/>
  <c r="I43" i="27"/>
  <c r="L42" i="27"/>
  <c r="K42" i="27"/>
  <c r="J42" i="27"/>
  <c r="I42" i="27"/>
  <c r="L40" i="27"/>
  <c r="K40" i="27"/>
  <c r="J40" i="27"/>
  <c r="I40" i="27"/>
  <c r="L39" i="27"/>
  <c r="K39" i="27"/>
  <c r="J39" i="27"/>
  <c r="I39" i="27"/>
  <c r="L38" i="27"/>
  <c r="K38" i="27"/>
  <c r="J38" i="27"/>
  <c r="I38" i="27"/>
  <c r="L36" i="27"/>
  <c r="K36" i="27"/>
  <c r="J36" i="27"/>
  <c r="I36" i="27"/>
  <c r="L34" i="27"/>
  <c r="K34" i="27"/>
  <c r="J34" i="27"/>
  <c r="I34" i="27"/>
  <c r="L33" i="27"/>
  <c r="K33" i="27"/>
  <c r="J33" i="27"/>
  <c r="I33" i="27"/>
  <c r="L32" i="27"/>
  <c r="K32" i="27"/>
  <c r="J32" i="27"/>
  <c r="I32" i="27"/>
  <c r="L31" i="27"/>
  <c r="K31" i="27"/>
  <c r="J31" i="27"/>
  <c r="I31" i="27"/>
  <c r="L30" i="27"/>
  <c r="L359" i="27" s="1"/>
  <c r="K30" i="27"/>
  <c r="K359" i="27" s="1"/>
  <c r="J30" i="27"/>
  <c r="J359" i="27" s="1"/>
  <c r="I30" i="27"/>
  <c r="I359" i="27" s="1"/>
  <c r="L356" i="26"/>
  <c r="K356" i="26"/>
  <c r="J356" i="26"/>
  <c r="I356" i="26"/>
  <c r="L355" i="26"/>
  <c r="K355" i="26"/>
  <c r="J355" i="26"/>
  <c r="I355" i="26"/>
  <c r="L353" i="26"/>
  <c r="K353" i="26"/>
  <c r="J353" i="26"/>
  <c r="I353" i="26"/>
  <c r="L352" i="26"/>
  <c r="K352" i="26"/>
  <c r="J352" i="26"/>
  <c r="I352" i="26"/>
  <c r="L350" i="26"/>
  <c r="K350" i="26"/>
  <c r="J350" i="26"/>
  <c r="I350" i="26"/>
  <c r="L349" i="26"/>
  <c r="K349" i="26"/>
  <c r="J349" i="26"/>
  <c r="I349" i="26"/>
  <c r="L346" i="26"/>
  <c r="K346" i="26"/>
  <c r="J346" i="26"/>
  <c r="I346" i="26"/>
  <c r="L345" i="26"/>
  <c r="K345" i="26"/>
  <c r="J345" i="26"/>
  <c r="I345" i="26"/>
  <c r="L342" i="26"/>
  <c r="K342" i="26"/>
  <c r="J342" i="26"/>
  <c r="I342" i="26"/>
  <c r="L341" i="26"/>
  <c r="K341" i="26"/>
  <c r="J341" i="26"/>
  <c r="I341" i="26"/>
  <c r="L338" i="26"/>
  <c r="K338" i="26"/>
  <c r="J338" i="26"/>
  <c r="I338" i="26"/>
  <c r="L337" i="26"/>
  <c r="K337" i="26"/>
  <c r="J337" i="26"/>
  <c r="I337" i="26"/>
  <c r="L334" i="26"/>
  <c r="K334" i="26"/>
  <c r="J334" i="26"/>
  <c r="I334" i="26"/>
  <c r="L331" i="26"/>
  <c r="K331" i="26"/>
  <c r="J331" i="26"/>
  <c r="I331" i="26"/>
  <c r="P329" i="26"/>
  <c r="O329" i="26"/>
  <c r="N329" i="26"/>
  <c r="M329" i="26"/>
  <c r="L329" i="26"/>
  <c r="K329" i="26"/>
  <c r="J329" i="26"/>
  <c r="I329" i="26"/>
  <c r="L328" i="26"/>
  <c r="K328" i="26"/>
  <c r="J328" i="26"/>
  <c r="I328" i="26"/>
  <c r="L327" i="26"/>
  <c r="K327" i="26"/>
  <c r="J327" i="26"/>
  <c r="I327" i="26"/>
  <c r="L324" i="26"/>
  <c r="K324" i="26"/>
  <c r="J324" i="26"/>
  <c r="I324" i="26"/>
  <c r="L323" i="26"/>
  <c r="K323" i="26"/>
  <c r="J323" i="26"/>
  <c r="I323" i="26"/>
  <c r="L321" i="26"/>
  <c r="K321" i="26"/>
  <c r="J321" i="26"/>
  <c r="I321" i="26"/>
  <c r="L320" i="26"/>
  <c r="K320" i="26"/>
  <c r="J320" i="26"/>
  <c r="I320" i="26"/>
  <c r="L318" i="26"/>
  <c r="K318" i="26"/>
  <c r="J318" i="26"/>
  <c r="I318" i="26"/>
  <c r="L317" i="26"/>
  <c r="K317" i="26"/>
  <c r="J317" i="26"/>
  <c r="I317" i="26"/>
  <c r="L314" i="26"/>
  <c r="K314" i="26"/>
  <c r="J314" i="26"/>
  <c r="I314" i="26"/>
  <c r="L313" i="26"/>
  <c r="K313" i="26"/>
  <c r="J313" i="26"/>
  <c r="I313" i="26"/>
  <c r="L310" i="26"/>
  <c r="K310" i="26"/>
  <c r="J310" i="26"/>
  <c r="I310" i="26"/>
  <c r="L309" i="26"/>
  <c r="K309" i="26"/>
  <c r="J309" i="26"/>
  <c r="I309" i="26"/>
  <c r="L306" i="26"/>
  <c r="K306" i="26"/>
  <c r="J306" i="26"/>
  <c r="I306" i="26"/>
  <c r="L305" i="26"/>
  <c r="K305" i="26"/>
  <c r="J305" i="26"/>
  <c r="I305" i="26"/>
  <c r="L302" i="26"/>
  <c r="K302" i="26"/>
  <c r="J302" i="26"/>
  <c r="I302" i="26"/>
  <c r="L299" i="26"/>
  <c r="K299" i="26"/>
  <c r="J299" i="26"/>
  <c r="I299" i="26"/>
  <c r="L297" i="26"/>
  <c r="K297" i="26"/>
  <c r="J297" i="26"/>
  <c r="I297" i="26"/>
  <c r="L296" i="26"/>
  <c r="K296" i="26"/>
  <c r="J296" i="26"/>
  <c r="I296" i="26"/>
  <c r="L295" i="26"/>
  <c r="K295" i="26"/>
  <c r="J295" i="26"/>
  <c r="I295" i="26"/>
  <c r="L294" i="26"/>
  <c r="K294" i="26"/>
  <c r="J294" i="26"/>
  <c r="I294" i="26"/>
  <c r="L291" i="26"/>
  <c r="K291" i="26"/>
  <c r="J291" i="26"/>
  <c r="I291" i="26"/>
  <c r="L290" i="26"/>
  <c r="K290" i="26"/>
  <c r="J290" i="26"/>
  <c r="I290" i="26"/>
  <c r="L288" i="26"/>
  <c r="K288" i="26"/>
  <c r="J288" i="26"/>
  <c r="I288" i="26"/>
  <c r="L287" i="26"/>
  <c r="K287" i="26"/>
  <c r="J287" i="26"/>
  <c r="I287" i="26"/>
  <c r="L285" i="26"/>
  <c r="K285" i="26"/>
  <c r="J285" i="26"/>
  <c r="I285" i="26"/>
  <c r="L284" i="26"/>
  <c r="K284" i="26"/>
  <c r="J284" i="26"/>
  <c r="I284" i="26"/>
  <c r="L281" i="26"/>
  <c r="K281" i="26"/>
  <c r="J281" i="26"/>
  <c r="I281" i="26"/>
  <c r="L280" i="26"/>
  <c r="K280" i="26"/>
  <c r="J280" i="26"/>
  <c r="I280" i="26"/>
  <c r="L277" i="26"/>
  <c r="K277" i="26"/>
  <c r="J277" i="26"/>
  <c r="I277" i="26"/>
  <c r="L276" i="26"/>
  <c r="K276" i="26"/>
  <c r="J276" i="26"/>
  <c r="I276" i="26"/>
  <c r="L273" i="26"/>
  <c r="K273" i="26"/>
  <c r="J273" i="26"/>
  <c r="I273" i="26"/>
  <c r="L272" i="26"/>
  <c r="K272" i="26"/>
  <c r="J272" i="26"/>
  <c r="I272" i="26"/>
  <c r="L269" i="26"/>
  <c r="K269" i="26"/>
  <c r="J269" i="26"/>
  <c r="I269" i="26"/>
  <c r="L266" i="26"/>
  <c r="K266" i="26"/>
  <c r="J266" i="26"/>
  <c r="I266" i="26"/>
  <c r="L264" i="26"/>
  <c r="K264" i="26"/>
  <c r="J264" i="26"/>
  <c r="I264" i="26"/>
  <c r="L263" i="26"/>
  <c r="K263" i="26"/>
  <c r="J263" i="26"/>
  <c r="I263" i="26"/>
  <c r="L262" i="26"/>
  <c r="K262" i="26"/>
  <c r="J262" i="26"/>
  <c r="I262" i="26"/>
  <c r="L259" i="26"/>
  <c r="K259" i="26"/>
  <c r="J259" i="26"/>
  <c r="I259" i="26"/>
  <c r="L258" i="26"/>
  <c r="K258" i="26"/>
  <c r="J258" i="26"/>
  <c r="I258" i="26"/>
  <c r="L256" i="26"/>
  <c r="K256" i="26"/>
  <c r="J256" i="26"/>
  <c r="I256" i="26"/>
  <c r="L255" i="26"/>
  <c r="K255" i="26"/>
  <c r="J255" i="26"/>
  <c r="I255" i="26"/>
  <c r="L253" i="26"/>
  <c r="K253" i="26"/>
  <c r="J253" i="26"/>
  <c r="I253" i="26"/>
  <c r="L252" i="26"/>
  <c r="K252" i="26"/>
  <c r="J252" i="26"/>
  <c r="I252" i="26"/>
  <c r="L249" i="26"/>
  <c r="K249" i="26"/>
  <c r="J249" i="26"/>
  <c r="I249" i="26"/>
  <c r="L248" i="26"/>
  <c r="K248" i="26"/>
  <c r="J248" i="26"/>
  <c r="I248" i="26"/>
  <c r="L245" i="26"/>
  <c r="K245" i="26"/>
  <c r="J245" i="26"/>
  <c r="I245" i="26"/>
  <c r="L244" i="26"/>
  <c r="K244" i="26"/>
  <c r="J244" i="26"/>
  <c r="I244" i="26"/>
  <c r="L241" i="26"/>
  <c r="K241" i="26"/>
  <c r="J241" i="26"/>
  <c r="I241" i="26"/>
  <c r="L240" i="26"/>
  <c r="K240" i="26"/>
  <c r="J240" i="26"/>
  <c r="I240" i="26"/>
  <c r="L237" i="26"/>
  <c r="K237" i="26"/>
  <c r="J237" i="26"/>
  <c r="I237" i="26"/>
  <c r="L234" i="26"/>
  <c r="K234" i="26"/>
  <c r="J234" i="26"/>
  <c r="I234" i="26"/>
  <c r="L232" i="26"/>
  <c r="K232" i="26"/>
  <c r="J232" i="26"/>
  <c r="I232" i="26"/>
  <c r="L231" i="26"/>
  <c r="K231" i="26"/>
  <c r="J231" i="26"/>
  <c r="I231" i="26"/>
  <c r="L230" i="26"/>
  <c r="K230" i="26"/>
  <c r="J230" i="26"/>
  <c r="I230" i="26"/>
  <c r="L229" i="26"/>
  <c r="K229" i="26"/>
  <c r="J229" i="26"/>
  <c r="I229" i="26"/>
  <c r="L225" i="26"/>
  <c r="K225" i="26"/>
  <c r="J225" i="26"/>
  <c r="I225" i="26"/>
  <c r="L224" i="26"/>
  <c r="K224" i="26"/>
  <c r="J224" i="26"/>
  <c r="I224" i="26"/>
  <c r="L223" i="26"/>
  <c r="K223" i="26"/>
  <c r="J223" i="26"/>
  <c r="I223" i="26"/>
  <c r="L221" i="26"/>
  <c r="K221" i="26"/>
  <c r="J221" i="26"/>
  <c r="I221" i="26"/>
  <c r="L220" i="26"/>
  <c r="K220" i="26"/>
  <c r="J220" i="26"/>
  <c r="I220" i="26"/>
  <c r="L219" i="26"/>
  <c r="K219" i="26"/>
  <c r="J219" i="26"/>
  <c r="I219" i="26"/>
  <c r="P212" i="26"/>
  <c r="O212" i="26"/>
  <c r="N212" i="26"/>
  <c r="M212" i="26"/>
  <c r="L212" i="26"/>
  <c r="K212" i="26"/>
  <c r="J212" i="26"/>
  <c r="I212" i="26"/>
  <c r="L211" i="26"/>
  <c r="K211" i="26"/>
  <c r="J211" i="26"/>
  <c r="I211" i="26"/>
  <c r="L209" i="26"/>
  <c r="K209" i="26"/>
  <c r="J209" i="26"/>
  <c r="I209" i="26"/>
  <c r="L208" i="26"/>
  <c r="K208" i="26"/>
  <c r="J208" i="26"/>
  <c r="I208" i="26"/>
  <c r="L207" i="26"/>
  <c r="K207" i="26"/>
  <c r="J207" i="26"/>
  <c r="I207" i="26"/>
  <c r="L202" i="26"/>
  <c r="K202" i="26"/>
  <c r="J202" i="26"/>
  <c r="I202" i="26"/>
  <c r="L201" i="26"/>
  <c r="K201" i="26"/>
  <c r="J201" i="26"/>
  <c r="I201" i="26"/>
  <c r="L200" i="26"/>
  <c r="K200" i="26"/>
  <c r="J200" i="26"/>
  <c r="I200" i="26"/>
  <c r="L198" i="26"/>
  <c r="K198" i="26"/>
  <c r="J198" i="26"/>
  <c r="I198" i="26"/>
  <c r="L197" i="26"/>
  <c r="K197" i="26"/>
  <c r="J197" i="26"/>
  <c r="I197" i="26"/>
  <c r="L193" i="26"/>
  <c r="K193" i="26"/>
  <c r="J193" i="26"/>
  <c r="I193" i="26"/>
  <c r="L192" i="26"/>
  <c r="K192" i="26"/>
  <c r="J192" i="26"/>
  <c r="I192" i="26"/>
  <c r="L188" i="26"/>
  <c r="K188" i="26"/>
  <c r="J188" i="26"/>
  <c r="I188" i="26"/>
  <c r="L187" i="26"/>
  <c r="K187" i="26"/>
  <c r="J187" i="26"/>
  <c r="I187" i="26"/>
  <c r="L183" i="26"/>
  <c r="K183" i="26"/>
  <c r="J183" i="26"/>
  <c r="I183" i="26"/>
  <c r="L182" i="26"/>
  <c r="K182" i="26"/>
  <c r="J182" i="26"/>
  <c r="I182" i="26"/>
  <c r="L180" i="26"/>
  <c r="K180" i="26"/>
  <c r="J180" i="26"/>
  <c r="I180" i="26"/>
  <c r="L179" i="26"/>
  <c r="K179" i="26"/>
  <c r="J179" i="26"/>
  <c r="I179" i="26"/>
  <c r="L178" i="26"/>
  <c r="K178" i="26"/>
  <c r="J178" i="26"/>
  <c r="I178" i="26"/>
  <c r="L177" i="26"/>
  <c r="K177" i="26"/>
  <c r="J177" i="26"/>
  <c r="I177" i="26"/>
  <c r="L176" i="26"/>
  <c r="K176" i="26"/>
  <c r="J176" i="26"/>
  <c r="I176" i="26"/>
  <c r="L172" i="26"/>
  <c r="K172" i="26"/>
  <c r="J172" i="26"/>
  <c r="I172" i="26"/>
  <c r="L171" i="26"/>
  <c r="K171" i="26"/>
  <c r="J171" i="26"/>
  <c r="I171" i="26"/>
  <c r="L167" i="26"/>
  <c r="K167" i="26"/>
  <c r="J167" i="26"/>
  <c r="I167" i="26"/>
  <c r="L166" i="26"/>
  <c r="K166" i="26"/>
  <c r="J166" i="26"/>
  <c r="I166" i="26"/>
  <c r="L165" i="26"/>
  <c r="K165" i="26"/>
  <c r="J165" i="26"/>
  <c r="I165" i="26"/>
  <c r="L163" i="26"/>
  <c r="K163" i="26"/>
  <c r="J163" i="26"/>
  <c r="I163" i="26"/>
  <c r="L162" i="26"/>
  <c r="K162" i="26"/>
  <c r="J162" i="26"/>
  <c r="I162" i="26"/>
  <c r="L161" i="26"/>
  <c r="K161" i="26"/>
  <c r="J161" i="26"/>
  <c r="I161" i="26"/>
  <c r="L160" i="26"/>
  <c r="K160" i="26"/>
  <c r="J160" i="26"/>
  <c r="I160" i="26"/>
  <c r="L158" i="26"/>
  <c r="K158" i="26"/>
  <c r="J158" i="26"/>
  <c r="I158" i="26"/>
  <c r="L157" i="26"/>
  <c r="K157" i="26"/>
  <c r="J157" i="26"/>
  <c r="I157" i="26"/>
  <c r="L153" i="26"/>
  <c r="K153" i="26"/>
  <c r="J153" i="26"/>
  <c r="I153" i="26"/>
  <c r="L152" i="26"/>
  <c r="K152" i="26"/>
  <c r="J152" i="26"/>
  <c r="I152" i="26"/>
  <c r="L151" i="26"/>
  <c r="K151" i="26"/>
  <c r="J151" i="26"/>
  <c r="I151" i="26"/>
  <c r="L150" i="26"/>
  <c r="K150" i="26"/>
  <c r="J150" i="26"/>
  <c r="I150" i="26"/>
  <c r="L147" i="26"/>
  <c r="K147" i="26"/>
  <c r="J147" i="26"/>
  <c r="I147" i="26"/>
  <c r="L146" i="26"/>
  <c r="K146" i="26"/>
  <c r="J146" i="26"/>
  <c r="I146" i="26"/>
  <c r="L145" i="26"/>
  <c r="K145" i="26"/>
  <c r="J145" i="26"/>
  <c r="I145" i="26"/>
  <c r="L143" i="26"/>
  <c r="K143" i="26"/>
  <c r="J143" i="26"/>
  <c r="I143" i="26"/>
  <c r="L142" i="26"/>
  <c r="K142" i="26"/>
  <c r="J142" i="26"/>
  <c r="I142" i="26"/>
  <c r="L139" i="26"/>
  <c r="K139" i="26"/>
  <c r="J139" i="26"/>
  <c r="I139" i="26"/>
  <c r="L138" i="26"/>
  <c r="K138" i="26"/>
  <c r="J138" i="26"/>
  <c r="I138" i="26"/>
  <c r="L137" i="26"/>
  <c r="K137" i="26"/>
  <c r="J137" i="26"/>
  <c r="I137" i="26"/>
  <c r="L134" i="26"/>
  <c r="K134" i="26"/>
  <c r="J134" i="26"/>
  <c r="I134" i="26"/>
  <c r="L133" i="26"/>
  <c r="K133" i="26"/>
  <c r="J133" i="26"/>
  <c r="I133" i="26"/>
  <c r="L132" i="26"/>
  <c r="K132" i="26"/>
  <c r="J132" i="26"/>
  <c r="I132" i="26"/>
  <c r="L131" i="26"/>
  <c r="K131" i="26"/>
  <c r="J131" i="26"/>
  <c r="I131" i="26"/>
  <c r="L129" i="26"/>
  <c r="K129" i="26"/>
  <c r="J129" i="26"/>
  <c r="I129" i="26"/>
  <c r="L128" i="26"/>
  <c r="K128" i="26"/>
  <c r="J128" i="26"/>
  <c r="I128" i="26"/>
  <c r="L127" i="26"/>
  <c r="K127" i="26"/>
  <c r="J127" i="26"/>
  <c r="I127" i="26"/>
  <c r="L125" i="26"/>
  <c r="K125" i="26"/>
  <c r="J125" i="26"/>
  <c r="I125" i="26"/>
  <c r="L124" i="26"/>
  <c r="K124" i="26"/>
  <c r="J124" i="26"/>
  <c r="I124" i="26"/>
  <c r="L123" i="26"/>
  <c r="K123" i="26"/>
  <c r="J123" i="26"/>
  <c r="I123" i="26"/>
  <c r="L121" i="26"/>
  <c r="K121" i="26"/>
  <c r="J121" i="26"/>
  <c r="I121" i="26"/>
  <c r="L120" i="26"/>
  <c r="K120" i="26"/>
  <c r="J120" i="26"/>
  <c r="I120" i="26"/>
  <c r="L119" i="26"/>
  <c r="K119" i="26"/>
  <c r="J119" i="26"/>
  <c r="I119" i="26"/>
  <c r="L117" i="26"/>
  <c r="K117" i="26"/>
  <c r="J117" i="26"/>
  <c r="I117" i="26"/>
  <c r="L116" i="26"/>
  <c r="K116" i="26"/>
  <c r="J116" i="26"/>
  <c r="I116" i="26"/>
  <c r="L115" i="26"/>
  <c r="K115" i="26"/>
  <c r="J115" i="26"/>
  <c r="I115" i="26"/>
  <c r="L112" i="26"/>
  <c r="K112" i="26"/>
  <c r="J112" i="26"/>
  <c r="I112" i="26"/>
  <c r="L111" i="26"/>
  <c r="K111" i="26"/>
  <c r="J111" i="26"/>
  <c r="I111" i="26"/>
  <c r="L110" i="26"/>
  <c r="K110" i="26"/>
  <c r="J110" i="26"/>
  <c r="I110" i="26"/>
  <c r="L109" i="26"/>
  <c r="K109" i="26"/>
  <c r="J109" i="26"/>
  <c r="I109" i="26"/>
  <c r="L106" i="26"/>
  <c r="K106" i="26"/>
  <c r="J106" i="26"/>
  <c r="I106" i="26"/>
  <c r="L105" i="26"/>
  <c r="K105" i="26"/>
  <c r="J105" i="26"/>
  <c r="I105" i="26"/>
  <c r="L102" i="26"/>
  <c r="K102" i="26"/>
  <c r="J102" i="26"/>
  <c r="I102" i="26"/>
  <c r="L101" i="26"/>
  <c r="K101" i="26"/>
  <c r="J101" i="26"/>
  <c r="I101" i="26"/>
  <c r="L100" i="26"/>
  <c r="K100" i="26"/>
  <c r="J100" i="26"/>
  <c r="I100" i="26"/>
  <c r="L97" i="26"/>
  <c r="K97" i="26"/>
  <c r="J97" i="26"/>
  <c r="I97" i="26"/>
  <c r="L96" i="26"/>
  <c r="K96" i="26"/>
  <c r="J96" i="26"/>
  <c r="I96" i="26"/>
  <c r="L95" i="26"/>
  <c r="K95" i="26"/>
  <c r="J95" i="26"/>
  <c r="I95" i="26"/>
  <c r="L92" i="26"/>
  <c r="K92" i="26"/>
  <c r="J92" i="26"/>
  <c r="I92" i="26"/>
  <c r="L91" i="26"/>
  <c r="K91" i="26"/>
  <c r="J91" i="26"/>
  <c r="I91" i="26"/>
  <c r="L90" i="26"/>
  <c r="K90" i="26"/>
  <c r="J90" i="26"/>
  <c r="I90" i="26"/>
  <c r="L89" i="26"/>
  <c r="K89" i="26"/>
  <c r="J89" i="26"/>
  <c r="I89" i="26"/>
  <c r="L85" i="26"/>
  <c r="K85" i="26"/>
  <c r="J85" i="26"/>
  <c r="I85" i="26"/>
  <c r="L84" i="26"/>
  <c r="K84" i="26"/>
  <c r="J84" i="26"/>
  <c r="I84" i="26"/>
  <c r="L83" i="26"/>
  <c r="K83" i="26"/>
  <c r="J83" i="26"/>
  <c r="I83" i="26"/>
  <c r="L82" i="26"/>
  <c r="K82" i="26"/>
  <c r="J82" i="26"/>
  <c r="I82" i="26"/>
  <c r="L80" i="26"/>
  <c r="K80" i="26"/>
  <c r="J80" i="26"/>
  <c r="I80" i="26"/>
  <c r="L79" i="26"/>
  <c r="K79" i="26"/>
  <c r="J79" i="26"/>
  <c r="I79" i="26"/>
  <c r="L78" i="26"/>
  <c r="K78" i="26"/>
  <c r="J78" i="26"/>
  <c r="I78" i="26"/>
  <c r="L74" i="26"/>
  <c r="K74" i="26"/>
  <c r="J74" i="26"/>
  <c r="I74" i="26"/>
  <c r="L73" i="26"/>
  <c r="K73" i="26"/>
  <c r="J73" i="26"/>
  <c r="I73" i="26"/>
  <c r="L69" i="26"/>
  <c r="K69" i="26"/>
  <c r="J69" i="26"/>
  <c r="I69" i="26"/>
  <c r="L68" i="26"/>
  <c r="K68" i="26"/>
  <c r="J68" i="26"/>
  <c r="I68" i="26"/>
  <c r="L64" i="26"/>
  <c r="K64" i="26"/>
  <c r="J64" i="26"/>
  <c r="I64" i="26"/>
  <c r="L63" i="26"/>
  <c r="K63" i="26"/>
  <c r="J63" i="26"/>
  <c r="I63" i="26"/>
  <c r="L62" i="26"/>
  <c r="K62" i="26"/>
  <c r="J62" i="26"/>
  <c r="I62" i="26"/>
  <c r="L61" i="26"/>
  <c r="K61" i="26"/>
  <c r="J61" i="26"/>
  <c r="I61" i="26"/>
  <c r="L45" i="26"/>
  <c r="K45" i="26"/>
  <c r="J45" i="26"/>
  <c r="I45" i="26"/>
  <c r="L44" i="26"/>
  <c r="K44" i="26"/>
  <c r="J44" i="26"/>
  <c r="I44" i="26"/>
  <c r="L43" i="26"/>
  <c r="K43" i="26"/>
  <c r="J43" i="26"/>
  <c r="I43" i="26"/>
  <c r="L42" i="26"/>
  <c r="K42" i="26"/>
  <c r="J42" i="26"/>
  <c r="I42" i="26"/>
  <c r="L40" i="26"/>
  <c r="K40" i="26"/>
  <c r="J40" i="26"/>
  <c r="I40" i="26"/>
  <c r="L39" i="26"/>
  <c r="K39" i="26"/>
  <c r="J39" i="26"/>
  <c r="I39" i="26"/>
  <c r="L38" i="26"/>
  <c r="K38" i="26"/>
  <c r="J38" i="26"/>
  <c r="I38" i="26"/>
  <c r="L36" i="26"/>
  <c r="K36" i="26"/>
  <c r="J36" i="26"/>
  <c r="I36" i="26"/>
  <c r="L34" i="26"/>
  <c r="K34" i="26"/>
  <c r="J34" i="26"/>
  <c r="I34" i="26"/>
  <c r="L33" i="26"/>
  <c r="K33" i="26"/>
  <c r="J33" i="26"/>
  <c r="I33" i="26"/>
  <c r="L32" i="26"/>
  <c r="K32" i="26"/>
  <c r="J32" i="26"/>
  <c r="I32" i="26"/>
  <c r="L31" i="26"/>
  <c r="K31" i="26"/>
  <c r="J31" i="26"/>
  <c r="I31" i="26"/>
  <c r="L30" i="26"/>
  <c r="L359" i="26" s="1"/>
  <c r="K30" i="26"/>
  <c r="K359" i="26" s="1"/>
  <c r="J30" i="26"/>
  <c r="J359" i="26" s="1"/>
  <c r="I30" i="26"/>
  <c r="I359" i="26" s="1"/>
  <c r="L356" i="25"/>
  <c r="K356" i="25"/>
  <c r="J356" i="25"/>
  <c r="I356" i="25"/>
  <c r="L355" i="25"/>
  <c r="K355" i="25"/>
  <c r="J355" i="25"/>
  <c r="I355" i="25"/>
  <c r="L353" i="25"/>
  <c r="K353" i="25"/>
  <c r="J353" i="25"/>
  <c r="I353" i="25"/>
  <c r="L352" i="25"/>
  <c r="K352" i="25"/>
  <c r="J352" i="25"/>
  <c r="I352" i="25"/>
  <c r="L350" i="25"/>
  <c r="K350" i="25"/>
  <c r="J350" i="25"/>
  <c r="I350" i="25"/>
  <c r="L349" i="25"/>
  <c r="K349" i="25"/>
  <c r="J349" i="25"/>
  <c r="I349" i="25"/>
  <c r="L346" i="25"/>
  <c r="K346" i="25"/>
  <c r="J346" i="25"/>
  <c r="I346" i="25"/>
  <c r="L345" i="25"/>
  <c r="K345" i="25"/>
  <c r="J345" i="25"/>
  <c r="I345" i="25"/>
  <c r="L342" i="25"/>
  <c r="K342" i="25"/>
  <c r="J342" i="25"/>
  <c r="I342" i="25"/>
  <c r="L341" i="25"/>
  <c r="K341" i="25"/>
  <c r="J341" i="25"/>
  <c r="I341" i="25"/>
  <c r="L338" i="25"/>
  <c r="K338" i="25"/>
  <c r="J338" i="25"/>
  <c r="I338" i="25"/>
  <c r="L337" i="25"/>
  <c r="K337" i="25"/>
  <c r="J337" i="25"/>
  <c r="I337" i="25"/>
  <c r="L334" i="25"/>
  <c r="K334" i="25"/>
  <c r="J334" i="25"/>
  <c r="I334" i="25"/>
  <c r="L331" i="25"/>
  <c r="K331" i="25"/>
  <c r="J331" i="25"/>
  <c r="I331" i="25"/>
  <c r="P329" i="25"/>
  <c r="O329" i="25"/>
  <c r="N329" i="25"/>
  <c r="M329" i="25"/>
  <c r="L329" i="25"/>
  <c r="K329" i="25"/>
  <c r="J329" i="25"/>
  <c r="I329" i="25"/>
  <c r="L328" i="25"/>
  <c r="K328" i="25"/>
  <c r="J328" i="25"/>
  <c r="I328" i="25"/>
  <c r="L327" i="25"/>
  <c r="K327" i="25"/>
  <c r="J327" i="25"/>
  <c r="I327" i="25"/>
  <c r="L324" i="25"/>
  <c r="K324" i="25"/>
  <c r="J324" i="25"/>
  <c r="I324" i="25"/>
  <c r="L323" i="25"/>
  <c r="K323" i="25"/>
  <c r="J323" i="25"/>
  <c r="I323" i="25"/>
  <c r="L321" i="25"/>
  <c r="K321" i="25"/>
  <c r="J321" i="25"/>
  <c r="I321" i="25"/>
  <c r="L320" i="25"/>
  <c r="K320" i="25"/>
  <c r="J320" i="25"/>
  <c r="I320" i="25"/>
  <c r="L318" i="25"/>
  <c r="K318" i="25"/>
  <c r="J318" i="25"/>
  <c r="I318" i="25"/>
  <c r="L317" i="25"/>
  <c r="K317" i="25"/>
  <c r="J317" i="25"/>
  <c r="I317" i="25"/>
  <c r="L314" i="25"/>
  <c r="K314" i="25"/>
  <c r="J314" i="25"/>
  <c r="I314" i="25"/>
  <c r="L313" i="25"/>
  <c r="K313" i="25"/>
  <c r="J313" i="25"/>
  <c r="I313" i="25"/>
  <c r="L310" i="25"/>
  <c r="K310" i="25"/>
  <c r="J310" i="25"/>
  <c r="I310" i="25"/>
  <c r="L309" i="25"/>
  <c r="K309" i="25"/>
  <c r="J309" i="25"/>
  <c r="I309" i="25"/>
  <c r="L306" i="25"/>
  <c r="K306" i="25"/>
  <c r="J306" i="25"/>
  <c r="I306" i="25"/>
  <c r="L305" i="25"/>
  <c r="K305" i="25"/>
  <c r="J305" i="25"/>
  <c r="I305" i="25"/>
  <c r="L302" i="25"/>
  <c r="K302" i="25"/>
  <c r="J302" i="25"/>
  <c r="I302" i="25"/>
  <c r="L299" i="25"/>
  <c r="K299" i="25"/>
  <c r="J299" i="25"/>
  <c r="I299" i="25"/>
  <c r="L297" i="25"/>
  <c r="K297" i="25"/>
  <c r="J297" i="25"/>
  <c r="I297" i="25"/>
  <c r="L296" i="25"/>
  <c r="K296" i="25"/>
  <c r="J296" i="25"/>
  <c r="I296" i="25"/>
  <c r="L295" i="25"/>
  <c r="K295" i="25"/>
  <c r="J295" i="25"/>
  <c r="I295" i="25"/>
  <c r="L294" i="25"/>
  <c r="K294" i="25"/>
  <c r="J294" i="25"/>
  <c r="I294" i="25"/>
  <c r="L291" i="25"/>
  <c r="K291" i="25"/>
  <c r="J291" i="25"/>
  <c r="I291" i="25"/>
  <c r="L290" i="25"/>
  <c r="K290" i="25"/>
  <c r="J290" i="25"/>
  <c r="I290" i="25"/>
  <c r="L288" i="25"/>
  <c r="K288" i="25"/>
  <c r="J288" i="25"/>
  <c r="I288" i="25"/>
  <c r="L287" i="25"/>
  <c r="K287" i="25"/>
  <c r="J287" i="25"/>
  <c r="I287" i="25"/>
  <c r="L285" i="25"/>
  <c r="K285" i="25"/>
  <c r="J285" i="25"/>
  <c r="I285" i="25"/>
  <c r="L284" i="25"/>
  <c r="K284" i="25"/>
  <c r="J284" i="25"/>
  <c r="I284" i="25"/>
  <c r="L281" i="25"/>
  <c r="K281" i="25"/>
  <c r="J281" i="25"/>
  <c r="I281" i="25"/>
  <c r="L280" i="25"/>
  <c r="K280" i="25"/>
  <c r="J280" i="25"/>
  <c r="I280" i="25"/>
  <c r="L277" i="25"/>
  <c r="K277" i="25"/>
  <c r="J277" i="25"/>
  <c r="I277" i="25"/>
  <c r="L276" i="25"/>
  <c r="K276" i="25"/>
  <c r="J276" i="25"/>
  <c r="I276" i="25"/>
  <c r="L273" i="25"/>
  <c r="K273" i="25"/>
  <c r="J273" i="25"/>
  <c r="I273" i="25"/>
  <c r="L272" i="25"/>
  <c r="K272" i="25"/>
  <c r="J272" i="25"/>
  <c r="I272" i="25"/>
  <c r="L269" i="25"/>
  <c r="K269" i="25"/>
  <c r="J269" i="25"/>
  <c r="I269" i="25"/>
  <c r="L266" i="25"/>
  <c r="K266" i="25"/>
  <c r="J266" i="25"/>
  <c r="I266" i="25"/>
  <c r="L264" i="25"/>
  <c r="K264" i="25"/>
  <c r="J264" i="25"/>
  <c r="I264" i="25"/>
  <c r="L263" i="25"/>
  <c r="K263" i="25"/>
  <c r="J263" i="25"/>
  <c r="I263" i="25"/>
  <c r="L262" i="25"/>
  <c r="K262" i="25"/>
  <c r="J262" i="25"/>
  <c r="I262" i="25"/>
  <c r="L259" i="25"/>
  <c r="K259" i="25"/>
  <c r="J259" i="25"/>
  <c r="I259" i="25"/>
  <c r="L258" i="25"/>
  <c r="K258" i="25"/>
  <c r="J258" i="25"/>
  <c r="I258" i="25"/>
  <c r="L256" i="25"/>
  <c r="K256" i="25"/>
  <c r="J256" i="25"/>
  <c r="I256" i="25"/>
  <c r="L255" i="25"/>
  <c r="K255" i="25"/>
  <c r="J255" i="25"/>
  <c r="I255" i="25"/>
  <c r="L253" i="25"/>
  <c r="K253" i="25"/>
  <c r="J253" i="25"/>
  <c r="I253" i="25"/>
  <c r="L252" i="25"/>
  <c r="K252" i="25"/>
  <c r="J252" i="25"/>
  <c r="I252" i="25"/>
  <c r="L249" i="25"/>
  <c r="K249" i="25"/>
  <c r="J249" i="25"/>
  <c r="I249" i="25"/>
  <c r="L248" i="25"/>
  <c r="K248" i="25"/>
  <c r="J248" i="25"/>
  <c r="I248" i="25"/>
  <c r="L245" i="25"/>
  <c r="K245" i="25"/>
  <c r="J245" i="25"/>
  <c r="I245" i="25"/>
  <c r="L244" i="25"/>
  <c r="K244" i="25"/>
  <c r="J244" i="25"/>
  <c r="I244" i="25"/>
  <c r="L241" i="25"/>
  <c r="K241" i="25"/>
  <c r="J241" i="25"/>
  <c r="I241" i="25"/>
  <c r="L240" i="25"/>
  <c r="K240" i="25"/>
  <c r="J240" i="25"/>
  <c r="I240" i="25"/>
  <c r="L237" i="25"/>
  <c r="K237" i="25"/>
  <c r="J237" i="25"/>
  <c r="I237" i="25"/>
  <c r="L234" i="25"/>
  <c r="K234" i="25"/>
  <c r="J234" i="25"/>
  <c r="I234" i="25"/>
  <c r="L232" i="25"/>
  <c r="K232" i="25"/>
  <c r="J232" i="25"/>
  <c r="I232" i="25"/>
  <c r="L231" i="25"/>
  <c r="K231" i="25"/>
  <c r="J231" i="25"/>
  <c r="I231" i="25"/>
  <c r="L230" i="25"/>
  <c r="K230" i="25"/>
  <c r="J230" i="25"/>
  <c r="I230" i="25"/>
  <c r="L229" i="25"/>
  <c r="K229" i="25"/>
  <c r="J229" i="25"/>
  <c r="I229" i="25"/>
  <c r="L225" i="25"/>
  <c r="K225" i="25"/>
  <c r="J225" i="25"/>
  <c r="I225" i="25"/>
  <c r="L224" i="25"/>
  <c r="K224" i="25"/>
  <c r="J224" i="25"/>
  <c r="I224" i="25"/>
  <c r="L223" i="25"/>
  <c r="K223" i="25"/>
  <c r="J223" i="25"/>
  <c r="I223" i="25"/>
  <c r="L221" i="25"/>
  <c r="K221" i="25"/>
  <c r="J221" i="25"/>
  <c r="I221" i="25"/>
  <c r="L220" i="25"/>
  <c r="K220" i="25"/>
  <c r="J220" i="25"/>
  <c r="I220" i="25"/>
  <c r="L219" i="25"/>
  <c r="K219" i="25"/>
  <c r="J219" i="25"/>
  <c r="I219" i="25"/>
  <c r="P212" i="25"/>
  <c r="O212" i="25"/>
  <c r="N212" i="25"/>
  <c r="M212" i="25"/>
  <c r="L212" i="25"/>
  <c r="K212" i="25"/>
  <c r="J212" i="25"/>
  <c r="I212" i="25"/>
  <c r="L211" i="25"/>
  <c r="K211" i="25"/>
  <c r="J211" i="25"/>
  <c r="I211" i="25"/>
  <c r="L209" i="25"/>
  <c r="K209" i="25"/>
  <c r="J209" i="25"/>
  <c r="I209" i="25"/>
  <c r="L208" i="25"/>
  <c r="K208" i="25"/>
  <c r="J208" i="25"/>
  <c r="I208" i="25"/>
  <c r="L207" i="25"/>
  <c r="K207" i="25"/>
  <c r="J207" i="25"/>
  <c r="I207" i="25"/>
  <c r="L202" i="25"/>
  <c r="K202" i="25"/>
  <c r="J202" i="25"/>
  <c r="I202" i="25"/>
  <c r="L201" i="25"/>
  <c r="K201" i="25"/>
  <c r="J201" i="25"/>
  <c r="I201" i="25"/>
  <c r="L200" i="25"/>
  <c r="K200" i="25"/>
  <c r="J200" i="25"/>
  <c r="I200" i="25"/>
  <c r="L198" i="25"/>
  <c r="K198" i="25"/>
  <c r="J198" i="25"/>
  <c r="I198" i="25"/>
  <c r="L197" i="25"/>
  <c r="K197" i="25"/>
  <c r="J197" i="25"/>
  <c r="I197" i="25"/>
  <c r="L193" i="25"/>
  <c r="K193" i="25"/>
  <c r="J193" i="25"/>
  <c r="I193" i="25"/>
  <c r="L192" i="25"/>
  <c r="K192" i="25"/>
  <c r="J192" i="25"/>
  <c r="I192" i="25"/>
  <c r="L188" i="25"/>
  <c r="K188" i="25"/>
  <c r="J188" i="25"/>
  <c r="I188" i="25"/>
  <c r="L187" i="25"/>
  <c r="K187" i="25"/>
  <c r="J187" i="25"/>
  <c r="I187" i="25"/>
  <c r="L183" i="25"/>
  <c r="K183" i="25"/>
  <c r="J183" i="25"/>
  <c r="I183" i="25"/>
  <c r="L182" i="25"/>
  <c r="K182" i="25"/>
  <c r="J182" i="25"/>
  <c r="I182" i="25"/>
  <c r="L180" i="25"/>
  <c r="K180" i="25"/>
  <c r="J180" i="25"/>
  <c r="I180" i="25"/>
  <c r="L179" i="25"/>
  <c r="K179" i="25"/>
  <c r="J179" i="25"/>
  <c r="I179" i="25"/>
  <c r="L178" i="25"/>
  <c r="K178" i="25"/>
  <c r="J178" i="25"/>
  <c r="I178" i="25"/>
  <c r="L177" i="25"/>
  <c r="K177" i="25"/>
  <c r="J177" i="25"/>
  <c r="I177" i="25"/>
  <c r="L176" i="25"/>
  <c r="K176" i="25"/>
  <c r="J176" i="25"/>
  <c r="I176" i="25"/>
  <c r="L172" i="25"/>
  <c r="K172" i="25"/>
  <c r="J172" i="25"/>
  <c r="I172" i="25"/>
  <c r="L171" i="25"/>
  <c r="K171" i="25"/>
  <c r="J171" i="25"/>
  <c r="I171" i="25"/>
  <c r="L167" i="25"/>
  <c r="K167" i="25"/>
  <c r="J167" i="25"/>
  <c r="I167" i="25"/>
  <c r="L166" i="25"/>
  <c r="K166" i="25"/>
  <c r="J166" i="25"/>
  <c r="I166" i="25"/>
  <c r="L165" i="25"/>
  <c r="K165" i="25"/>
  <c r="J165" i="25"/>
  <c r="I165" i="25"/>
  <c r="L163" i="25"/>
  <c r="K163" i="25"/>
  <c r="J163" i="25"/>
  <c r="I163" i="25"/>
  <c r="L162" i="25"/>
  <c r="K162" i="25"/>
  <c r="J162" i="25"/>
  <c r="I162" i="25"/>
  <c r="L161" i="25"/>
  <c r="K161" i="25"/>
  <c r="J161" i="25"/>
  <c r="I161" i="25"/>
  <c r="L160" i="25"/>
  <c r="K160" i="25"/>
  <c r="J160" i="25"/>
  <c r="I160" i="25"/>
  <c r="L158" i="25"/>
  <c r="K158" i="25"/>
  <c r="J158" i="25"/>
  <c r="I158" i="25"/>
  <c r="L157" i="25"/>
  <c r="K157" i="25"/>
  <c r="J157" i="25"/>
  <c r="I157" i="25"/>
  <c r="L153" i="25"/>
  <c r="K153" i="25"/>
  <c r="J153" i="25"/>
  <c r="I153" i="25"/>
  <c r="L152" i="25"/>
  <c r="K152" i="25"/>
  <c r="J152" i="25"/>
  <c r="I152" i="25"/>
  <c r="L151" i="25"/>
  <c r="K151" i="25"/>
  <c r="J151" i="25"/>
  <c r="I151" i="25"/>
  <c r="L150" i="25"/>
  <c r="K150" i="25"/>
  <c r="J150" i="25"/>
  <c r="I150" i="25"/>
  <c r="L147" i="25"/>
  <c r="K147" i="25"/>
  <c r="J147" i="25"/>
  <c r="I147" i="25"/>
  <c r="L146" i="25"/>
  <c r="K146" i="25"/>
  <c r="J146" i="25"/>
  <c r="I146" i="25"/>
  <c r="L145" i="25"/>
  <c r="K145" i="25"/>
  <c r="J145" i="25"/>
  <c r="I145" i="25"/>
  <c r="L143" i="25"/>
  <c r="K143" i="25"/>
  <c r="J143" i="25"/>
  <c r="I143" i="25"/>
  <c r="L142" i="25"/>
  <c r="K142" i="25"/>
  <c r="J142" i="25"/>
  <c r="I142" i="25"/>
  <c r="L139" i="25"/>
  <c r="K139" i="25"/>
  <c r="J139" i="25"/>
  <c r="I139" i="25"/>
  <c r="L138" i="25"/>
  <c r="K138" i="25"/>
  <c r="J138" i="25"/>
  <c r="I138" i="25"/>
  <c r="L137" i="25"/>
  <c r="K137" i="25"/>
  <c r="J137" i="25"/>
  <c r="I137" i="25"/>
  <c r="L134" i="25"/>
  <c r="K134" i="25"/>
  <c r="J134" i="25"/>
  <c r="I134" i="25"/>
  <c r="L133" i="25"/>
  <c r="K133" i="25"/>
  <c r="J133" i="25"/>
  <c r="I133" i="25"/>
  <c r="L132" i="25"/>
  <c r="K132" i="25"/>
  <c r="J132" i="25"/>
  <c r="I132" i="25"/>
  <c r="L131" i="25"/>
  <c r="K131" i="25"/>
  <c r="J131" i="25"/>
  <c r="I131" i="25"/>
  <c r="L129" i="25"/>
  <c r="K129" i="25"/>
  <c r="J129" i="25"/>
  <c r="I129" i="25"/>
  <c r="L128" i="25"/>
  <c r="K128" i="25"/>
  <c r="J128" i="25"/>
  <c r="I128" i="25"/>
  <c r="L127" i="25"/>
  <c r="K127" i="25"/>
  <c r="J127" i="25"/>
  <c r="I127" i="25"/>
  <c r="L125" i="25"/>
  <c r="K125" i="25"/>
  <c r="J125" i="25"/>
  <c r="I125" i="25"/>
  <c r="L124" i="25"/>
  <c r="K124" i="25"/>
  <c r="J124" i="25"/>
  <c r="I124" i="25"/>
  <c r="L123" i="25"/>
  <c r="K123" i="25"/>
  <c r="J123" i="25"/>
  <c r="I123" i="25"/>
  <c r="L121" i="25"/>
  <c r="K121" i="25"/>
  <c r="J121" i="25"/>
  <c r="I121" i="25"/>
  <c r="L120" i="25"/>
  <c r="K120" i="25"/>
  <c r="J120" i="25"/>
  <c r="I120" i="25"/>
  <c r="L119" i="25"/>
  <c r="K119" i="25"/>
  <c r="J119" i="25"/>
  <c r="I119" i="25"/>
  <c r="L117" i="25"/>
  <c r="K117" i="25"/>
  <c r="J117" i="25"/>
  <c r="I117" i="25"/>
  <c r="L116" i="25"/>
  <c r="K116" i="25"/>
  <c r="J116" i="25"/>
  <c r="I116" i="25"/>
  <c r="L115" i="25"/>
  <c r="K115" i="25"/>
  <c r="J115" i="25"/>
  <c r="I115" i="25"/>
  <c r="L112" i="25"/>
  <c r="K112" i="25"/>
  <c r="J112" i="25"/>
  <c r="I112" i="25"/>
  <c r="L111" i="25"/>
  <c r="K111" i="25"/>
  <c r="J111" i="25"/>
  <c r="I111" i="25"/>
  <c r="L110" i="25"/>
  <c r="K110" i="25"/>
  <c r="J110" i="25"/>
  <c r="I110" i="25"/>
  <c r="L109" i="25"/>
  <c r="K109" i="25"/>
  <c r="J109" i="25"/>
  <c r="I109" i="25"/>
  <c r="L106" i="25"/>
  <c r="K106" i="25"/>
  <c r="J106" i="25"/>
  <c r="I106" i="25"/>
  <c r="L105" i="25"/>
  <c r="K105" i="25"/>
  <c r="J105" i="25"/>
  <c r="I105" i="25"/>
  <c r="L102" i="25"/>
  <c r="K102" i="25"/>
  <c r="J102" i="25"/>
  <c r="I102" i="25"/>
  <c r="L101" i="25"/>
  <c r="K101" i="25"/>
  <c r="J101" i="25"/>
  <c r="I101" i="25"/>
  <c r="L100" i="25"/>
  <c r="K100" i="25"/>
  <c r="J100" i="25"/>
  <c r="I100" i="25"/>
  <c r="L97" i="25"/>
  <c r="K97" i="25"/>
  <c r="J97" i="25"/>
  <c r="I97" i="25"/>
  <c r="L96" i="25"/>
  <c r="K96" i="25"/>
  <c r="J96" i="25"/>
  <c r="I96" i="25"/>
  <c r="L95" i="25"/>
  <c r="K95" i="25"/>
  <c r="J95" i="25"/>
  <c r="I95" i="25"/>
  <c r="L92" i="25"/>
  <c r="K92" i="25"/>
  <c r="J92" i="25"/>
  <c r="I92" i="25"/>
  <c r="L91" i="25"/>
  <c r="K91" i="25"/>
  <c r="J91" i="25"/>
  <c r="I91" i="25"/>
  <c r="L90" i="25"/>
  <c r="K90" i="25"/>
  <c r="J90" i="25"/>
  <c r="I90" i="25"/>
  <c r="L89" i="25"/>
  <c r="K89" i="25"/>
  <c r="J89" i="25"/>
  <c r="I89" i="25"/>
  <c r="L85" i="25"/>
  <c r="K85" i="25"/>
  <c r="J85" i="25"/>
  <c r="I85" i="25"/>
  <c r="L84" i="25"/>
  <c r="K84" i="25"/>
  <c r="J84" i="25"/>
  <c r="I84" i="25"/>
  <c r="L83" i="25"/>
  <c r="K83" i="25"/>
  <c r="J83" i="25"/>
  <c r="I83" i="25"/>
  <c r="L82" i="25"/>
  <c r="K82" i="25"/>
  <c r="J82" i="25"/>
  <c r="I82" i="25"/>
  <c r="L80" i="25"/>
  <c r="K80" i="25"/>
  <c r="J80" i="25"/>
  <c r="I80" i="25"/>
  <c r="L79" i="25"/>
  <c r="K79" i="25"/>
  <c r="J79" i="25"/>
  <c r="I79" i="25"/>
  <c r="L78" i="25"/>
  <c r="K78" i="25"/>
  <c r="J78" i="25"/>
  <c r="I78" i="25"/>
  <c r="L74" i="25"/>
  <c r="K74" i="25"/>
  <c r="J74" i="25"/>
  <c r="I74" i="25"/>
  <c r="L73" i="25"/>
  <c r="K73" i="25"/>
  <c r="J73" i="25"/>
  <c r="I73" i="25"/>
  <c r="L69" i="25"/>
  <c r="K69" i="25"/>
  <c r="J69" i="25"/>
  <c r="I69" i="25"/>
  <c r="L68" i="25"/>
  <c r="K68" i="25"/>
  <c r="J68" i="25"/>
  <c r="I68" i="25"/>
  <c r="L64" i="25"/>
  <c r="K64" i="25"/>
  <c r="J64" i="25"/>
  <c r="I64" i="25"/>
  <c r="L63" i="25"/>
  <c r="K63" i="25"/>
  <c r="J63" i="25"/>
  <c r="I63" i="25"/>
  <c r="L62" i="25"/>
  <c r="K62" i="25"/>
  <c r="J62" i="25"/>
  <c r="I62" i="25"/>
  <c r="L61" i="25"/>
  <c r="K61" i="25"/>
  <c r="J61" i="25"/>
  <c r="I61" i="25"/>
  <c r="L45" i="25"/>
  <c r="K45" i="25"/>
  <c r="J45" i="25"/>
  <c r="I45" i="25"/>
  <c r="L44" i="25"/>
  <c r="K44" i="25"/>
  <c r="J44" i="25"/>
  <c r="I44" i="25"/>
  <c r="L43" i="25"/>
  <c r="K43" i="25"/>
  <c r="J43" i="25"/>
  <c r="I43" i="25"/>
  <c r="L42" i="25"/>
  <c r="K42" i="25"/>
  <c r="J42" i="25"/>
  <c r="I42" i="25"/>
  <c r="L40" i="25"/>
  <c r="K40" i="25"/>
  <c r="J40" i="25"/>
  <c r="I40" i="25"/>
  <c r="L39" i="25"/>
  <c r="K39" i="25"/>
  <c r="J39" i="25"/>
  <c r="I39" i="25"/>
  <c r="L38" i="25"/>
  <c r="K38" i="25"/>
  <c r="J38" i="25"/>
  <c r="I38" i="25"/>
  <c r="L36" i="25"/>
  <c r="K36" i="25"/>
  <c r="J36" i="25"/>
  <c r="I36" i="25"/>
  <c r="L34" i="25"/>
  <c r="K34" i="25"/>
  <c r="J34" i="25"/>
  <c r="I34" i="25"/>
  <c r="L33" i="25"/>
  <c r="K33" i="25"/>
  <c r="J33" i="25"/>
  <c r="I33" i="25"/>
  <c r="L32" i="25"/>
  <c r="K32" i="25"/>
  <c r="J32" i="25"/>
  <c r="I32" i="25"/>
  <c r="L31" i="25"/>
  <c r="K31" i="25"/>
  <c r="J31" i="25"/>
  <c r="I31" i="25"/>
  <c r="L30" i="25"/>
  <c r="L359" i="25" s="1"/>
  <c r="K30" i="25"/>
  <c r="K359" i="25" s="1"/>
  <c r="J30" i="25"/>
  <c r="J359" i="25" s="1"/>
  <c r="I30" i="25"/>
  <c r="I359" i="25" s="1"/>
  <c r="L356" i="24"/>
  <c r="K356" i="24"/>
  <c r="J356" i="24"/>
  <c r="I356" i="24"/>
  <c r="L355" i="24"/>
  <c r="K355" i="24"/>
  <c r="J355" i="24"/>
  <c r="I355" i="24"/>
  <c r="L353" i="24"/>
  <c r="K353" i="24"/>
  <c r="J353" i="24"/>
  <c r="I353" i="24"/>
  <c r="L352" i="24"/>
  <c r="K352" i="24"/>
  <c r="J352" i="24"/>
  <c r="I352" i="24"/>
  <c r="L350" i="24"/>
  <c r="K350" i="24"/>
  <c r="J350" i="24"/>
  <c r="I350" i="24"/>
  <c r="L349" i="24"/>
  <c r="K349" i="24"/>
  <c r="J349" i="24"/>
  <c r="I349" i="24"/>
  <c r="L346" i="24"/>
  <c r="K346" i="24"/>
  <c r="J346" i="24"/>
  <c r="I346" i="24"/>
  <c r="L345" i="24"/>
  <c r="K345" i="24"/>
  <c r="J345" i="24"/>
  <c r="I345" i="24"/>
  <c r="L342" i="24"/>
  <c r="K342" i="24"/>
  <c r="J342" i="24"/>
  <c r="I342" i="24"/>
  <c r="L341" i="24"/>
  <c r="K341" i="24"/>
  <c r="J341" i="24"/>
  <c r="I341" i="24"/>
  <c r="L338" i="24"/>
  <c r="K338" i="24"/>
  <c r="J338" i="24"/>
  <c r="I338" i="24"/>
  <c r="L337" i="24"/>
  <c r="K337" i="24"/>
  <c r="J337" i="24"/>
  <c r="I337" i="24"/>
  <c r="L334" i="24"/>
  <c r="K334" i="24"/>
  <c r="J334" i="24"/>
  <c r="I334" i="24"/>
  <c r="L331" i="24"/>
  <c r="K331" i="24"/>
  <c r="J331" i="24"/>
  <c r="I331" i="24"/>
  <c r="P329" i="24"/>
  <c r="O329" i="24"/>
  <c r="N329" i="24"/>
  <c r="M329" i="24"/>
  <c r="L329" i="24"/>
  <c r="K329" i="24"/>
  <c r="J329" i="24"/>
  <c r="I329" i="24"/>
  <c r="L328" i="24"/>
  <c r="K328" i="24"/>
  <c r="J328" i="24"/>
  <c r="I328" i="24"/>
  <c r="L327" i="24"/>
  <c r="K327" i="24"/>
  <c r="J327" i="24"/>
  <c r="I327" i="24"/>
  <c r="L324" i="24"/>
  <c r="K324" i="24"/>
  <c r="J324" i="24"/>
  <c r="I324" i="24"/>
  <c r="L323" i="24"/>
  <c r="K323" i="24"/>
  <c r="J323" i="24"/>
  <c r="I323" i="24"/>
  <c r="L321" i="24"/>
  <c r="K321" i="24"/>
  <c r="J321" i="24"/>
  <c r="I321" i="24"/>
  <c r="L320" i="24"/>
  <c r="K320" i="24"/>
  <c r="J320" i="24"/>
  <c r="I320" i="24"/>
  <c r="L318" i="24"/>
  <c r="K318" i="24"/>
  <c r="J318" i="24"/>
  <c r="I318" i="24"/>
  <c r="L317" i="24"/>
  <c r="K317" i="24"/>
  <c r="J317" i="24"/>
  <c r="I317" i="24"/>
  <c r="L314" i="24"/>
  <c r="K314" i="24"/>
  <c r="J314" i="24"/>
  <c r="I314" i="24"/>
  <c r="L313" i="24"/>
  <c r="K313" i="24"/>
  <c r="J313" i="24"/>
  <c r="I313" i="24"/>
  <c r="L310" i="24"/>
  <c r="K310" i="24"/>
  <c r="J310" i="24"/>
  <c r="I310" i="24"/>
  <c r="L309" i="24"/>
  <c r="K309" i="24"/>
  <c r="J309" i="24"/>
  <c r="I309" i="24"/>
  <c r="L306" i="24"/>
  <c r="K306" i="24"/>
  <c r="J306" i="24"/>
  <c r="I306" i="24"/>
  <c r="L305" i="24"/>
  <c r="K305" i="24"/>
  <c r="J305" i="24"/>
  <c r="I305" i="24"/>
  <c r="L302" i="24"/>
  <c r="K302" i="24"/>
  <c r="J302" i="24"/>
  <c r="I302" i="24"/>
  <c r="L299" i="24"/>
  <c r="K299" i="24"/>
  <c r="J299" i="24"/>
  <c r="I299" i="24"/>
  <c r="L297" i="24"/>
  <c r="K297" i="24"/>
  <c r="J297" i="24"/>
  <c r="I297" i="24"/>
  <c r="L296" i="24"/>
  <c r="K296" i="24"/>
  <c r="J296" i="24"/>
  <c r="I296" i="24"/>
  <c r="L295" i="24"/>
  <c r="K295" i="24"/>
  <c r="J295" i="24"/>
  <c r="I295" i="24"/>
  <c r="L294" i="24"/>
  <c r="K294" i="24"/>
  <c r="J294" i="24"/>
  <c r="I294" i="24"/>
  <c r="L291" i="24"/>
  <c r="K291" i="24"/>
  <c r="J291" i="24"/>
  <c r="I291" i="24"/>
  <c r="L290" i="24"/>
  <c r="K290" i="24"/>
  <c r="J290" i="24"/>
  <c r="I290" i="24"/>
  <c r="L288" i="24"/>
  <c r="K288" i="24"/>
  <c r="J288" i="24"/>
  <c r="I288" i="24"/>
  <c r="L287" i="24"/>
  <c r="K287" i="24"/>
  <c r="J287" i="24"/>
  <c r="I287" i="24"/>
  <c r="L285" i="24"/>
  <c r="K285" i="24"/>
  <c r="J285" i="24"/>
  <c r="I285" i="24"/>
  <c r="L284" i="24"/>
  <c r="K284" i="24"/>
  <c r="J284" i="24"/>
  <c r="I284" i="24"/>
  <c r="L281" i="24"/>
  <c r="K281" i="24"/>
  <c r="J281" i="24"/>
  <c r="I281" i="24"/>
  <c r="L280" i="24"/>
  <c r="K280" i="24"/>
  <c r="J280" i="24"/>
  <c r="I280" i="24"/>
  <c r="L277" i="24"/>
  <c r="K277" i="24"/>
  <c r="J277" i="24"/>
  <c r="I277" i="24"/>
  <c r="L276" i="24"/>
  <c r="K276" i="24"/>
  <c r="J276" i="24"/>
  <c r="I276" i="24"/>
  <c r="L273" i="24"/>
  <c r="K273" i="24"/>
  <c r="J273" i="24"/>
  <c r="I273" i="24"/>
  <c r="L272" i="24"/>
  <c r="K272" i="24"/>
  <c r="J272" i="24"/>
  <c r="I272" i="24"/>
  <c r="L269" i="24"/>
  <c r="K269" i="24"/>
  <c r="J269" i="24"/>
  <c r="I269" i="24"/>
  <c r="L266" i="24"/>
  <c r="K266" i="24"/>
  <c r="J266" i="24"/>
  <c r="I266" i="24"/>
  <c r="L264" i="24"/>
  <c r="K264" i="24"/>
  <c r="J264" i="24"/>
  <c r="I264" i="24"/>
  <c r="L263" i="24"/>
  <c r="K263" i="24"/>
  <c r="J263" i="24"/>
  <c r="I263" i="24"/>
  <c r="L262" i="24"/>
  <c r="K262" i="24"/>
  <c r="J262" i="24"/>
  <c r="I262" i="24"/>
  <c r="L259" i="24"/>
  <c r="K259" i="24"/>
  <c r="J259" i="24"/>
  <c r="I259" i="24"/>
  <c r="L258" i="24"/>
  <c r="K258" i="24"/>
  <c r="J258" i="24"/>
  <c r="I258" i="24"/>
  <c r="L256" i="24"/>
  <c r="K256" i="24"/>
  <c r="J256" i="24"/>
  <c r="I256" i="24"/>
  <c r="L255" i="24"/>
  <c r="K255" i="24"/>
  <c r="J255" i="24"/>
  <c r="I255" i="24"/>
  <c r="L253" i="24"/>
  <c r="K253" i="24"/>
  <c r="J253" i="24"/>
  <c r="I253" i="24"/>
  <c r="L252" i="24"/>
  <c r="K252" i="24"/>
  <c r="J252" i="24"/>
  <c r="I252" i="24"/>
  <c r="L249" i="24"/>
  <c r="K249" i="24"/>
  <c r="J249" i="24"/>
  <c r="I249" i="24"/>
  <c r="L248" i="24"/>
  <c r="K248" i="24"/>
  <c r="J248" i="24"/>
  <c r="I248" i="24"/>
  <c r="L245" i="24"/>
  <c r="K245" i="24"/>
  <c r="J245" i="24"/>
  <c r="I245" i="24"/>
  <c r="L244" i="24"/>
  <c r="K244" i="24"/>
  <c r="J244" i="24"/>
  <c r="I244" i="24"/>
  <c r="L241" i="24"/>
  <c r="K241" i="24"/>
  <c r="J241" i="24"/>
  <c r="I241" i="24"/>
  <c r="L240" i="24"/>
  <c r="K240" i="24"/>
  <c r="J240" i="24"/>
  <c r="I240" i="24"/>
  <c r="L237" i="24"/>
  <c r="K237" i="24"/>
  <c r="J237" i="24"/>
  <c r="I237" i="24"/>
  <c r="L234" i="24"/>
  <c r="K234" i="24"/>
  <c r="J234" i="24"/>
  <c r="I234" i="24"/>
  <c r="L232" i="24"/>
  <c r="K232" i="24"/>
  <c r="J232" i="24"/>
  <c r="I232" i="24"/>
  <c r="L231" i="24"/>
  <c r="K231" i="24"/>
  <c r="J231" i="24"/>
  <c r="I231" i="24"/>
  <c r="L230" i="24"/>
  <c r="K230" i="24"/>
  <c r="J230" i="24"/>
  <c r="I230" i="24"/>
  <c r="L229" i="24"/>
  <c r="K229" i="24"/>
  <c r="J229" i="24"/>
  <c r="I229" i="24"/>
  <c r="L225" i="24"/>
  <c r="K225" i="24"/>
  <c r="J225" i="24"/>
  <c r="I225" i="24"/>
  <c r="L224" i="24"/>
  <c r="K224" i="24"/>
  <c r="J224" i="24"/>
  <c r="I224" i="24"/>
  <c r="L223" i="24"/>
  <c r="K223" i="24"/>
  <c r="J223" i="24"/>
  <c r="I223" i="24"/>
  <c r="L221" i="24"/>
  <c r="K221" i="24"/>
  <c r="J221" i="24"/>
  <c r="I221" i="24"/>
  <c r="L220" i="24"/>
  <c r="K220" i="24"/>
  <c r="J220" i="24"/>
  <c r="I220" i="24"/>
  <c r="L219" i="24"/>
  <c r="K219" i="24"/>
  <c r="J219" i="24"/>
  <c r="I219" i="24"/>
  <c r="P212" i="24"/>
  <c r="O212" i="24"/>
  <c r="N212" i="24"/>
  <c r="M212" i="24"/>
  <c r="L212" i="24"/>
  <c r="K212" i="24"/>
  <c r="J212" i="24"/>
  <c r="I212" i="24"/>
  <c r="L211" i="24"/>
  <c r="K211" i="24"/>
  <c r="J211" i="24"/>
  <c r="I211" i="24"/>
  <c r="L209" i="24"/>
  <c r="K209" i="24"/>
  <c r="J209" i="24"/>
  <c r="I209" i="24"/>
  <c r="L208" i="24"/>
  <c r="K208" i="24"/>
  <c r="J208" i="24"/>
  <c r="I208" i="24"/>
  <c r="L207" i="24"/>
  <c r="K207" i="24"/>
  <c r="J207" i="24"/>
  <c r="I207" i="24"/>
  <c r="L202" i="24"/>
  <c r="K202" i="24"/>
  <c r="J202" i="24"/>
  <c r="I202" i="24"/>
  <c r="L201" i="24"/>
  <c r="K201" i="24"/>
  <c r="J201" i="24"/>
  <c r="I201" i="24"/>
  <c r="L200" i="24"/>
  <c r="K200" i="24"/>
  <c r="J200" i="24"/>
  <c r="I200" i="24"/>
  <c r="L198" i="24"/>
  <c r="K198" i="24"/>
  <c r="J198" i="24"/>
  <c r="I198" i="24"/>
  <c r="L197" i="24"/>
  <c r="K197" i="24"/>
  <c r="J197" i="24"/>
  <c r="I197" i="24"/>
  <c r="L193" i="24"/>
  <c r="K193" i="24"/>
  <c r="J193" i="24"/>
  <c r="I193" i="24"/>
  <c r="L192" i="24"/>
  <c r="K192" i="24"/>
  <c r="J192" i="24"/>
  <c r="I192" i="24"/>
  <c r="L188" i="24"/>
  <c r="K188" i="24"/>
  <c r="J188" i="24"/>
  <c r="I188" i="24"/>
  <c r="L187" i="24"/>
  <c r="K187" i="24"/>
  <c r="J187" i="24"/>
  <c r="I187" i="24"/>
  <c r="L183" i="24"/>
  <c r="K183" i="24"/>
  <c r="J183" i="24"/>
  <c r="I183" i="24"/>
  <c r="L182" i="24"/>
  <c r="K182" i="24"/>
  <c r="J182" i="24"/>
  <c r="I182" i="24"/>
  <c r="L180" i="24"/>
  <c r="K180" i="24"/>
  <c r="J180" i="24"/>
  <c r="I180" i="24"/>
  <c r="L179" i="24"/>
  <c r="K179" i="24"/>
  <c r="J179" i="24"/>
  <c r="I179" i="24"/>
  <c r="L178" i="24"/>
  <c r="K178" i="24"/>
  <c r="J178" i="24"/>
  <c r="I178" i="24"/>
  <c r="L177" i="24"/>
  <c r="K177" i="24"/>
  <c r="J177" i="24"/>
  <c r="I177" i="24"/>
  <c r="L176" i="24"/>
  <c r="K176" i="24"/>
  <c r="J176" i="24"/>
  <c r="I176" i="24"/>
  <c r="L172" i="24"/>
  <c r="K172" i="24"/>
  <c r="J172" i="24"/>
  <c r="I172" i="24"/>
  <c r="L171" i="24"/>
  <c r="K171" i="24"/>
  <c r="J171" i="24"/>
  <c r="I171" i="24"/>
  <c r="L167" i="24"/>
  <c r="K167" i="24"/>
  <c r="J167" i="24"/>
  <c r="I167" i="24"/>
  <c r="L166" i="24"/>
  <c r="K166" i="24"/>
  <c r="J166" i="24"/>
  <c r="I166" i="24"/>
  <c r="L165" i="24"/>
  <c r="K165" i="24"/>
  <c r="J165" i="24"/>
  <c r="I165" i="24"/>
  <c r="L163" i="24"/>
  <c r="K163" i="24"/>
  <c r="J163" i="24"/>
  <c r="I163" i="24"/>
  <c r="L162" i="24"/>
  <c r="K162" i="24"/>
  <c r="J162" i="24"/>
  <c r="I162" i="24"/>
  <c r="L161" i="24"/>
  <c r="K161" i="24"/>
  <c r="J161" i="24"/>
  <c r="I161" i="24"/>
  <c r="L160" i="24"/>
  <c r="K160" i="24"/>
  <c r="J160" i="24"/>
  <c r="I160" i="24"/>
  <c r="L158" i="24"/>
  <c r="K158" i="24"/>
  <c r="J158" i="24"/>
  <c r="I158" i="24"/>
  <c r="L157" i="24"/>
  <c r="K157" i="24"/>
  <c r="J157" i="24"/>
  <c r="I157" i="24"/>
  <c r="L153" i="24"/>
  <c r="K153" i="24"/>
  <c r="J153" i="24"/>
  <c r="I153" i="24"/>
  <c r="L152" i="24"/>
  <c r="K152" i="24"/>
  <c r="J152" i="24"/>
  <c r="I152" i="24"/>
  <c r="L151" i="24"/>
  <c r="K151" i="24"/>
  <c r="J151" i="24"/>
  <c r="I151" i="24"/>
  <c r="L150" i="24"/>
  <c r="K150" i="24"/>
  <c r="J150" i="24"/>
  <c r="I150" i="24"/>
  <c r="L147" i="24"/>
  <c r="K147" i="24"/>
  <c r="J147" i="24"/>
  <c r="I147" i="24"/>
  <c r="L146" i="24"/>
  <c r="K146" i="24"/>
  <c r="J146" i="24"/>
  <c r="I146" i="24"/>
  <c r="L145" i="24"/>
  <c r="K145" i="24"/>
  <c r="J145" i="24"/>
  <c r="I145" i="24"/>
  <c r="L143" i="24"/>
  <c r="K143" i="24"/>
  <c r="J143" i="24"/>
  <c r="I143" i="24"/>
  <c r="L142" i="24"/>
  <c r="K142" i="24"/>
  <c r="J142" i="24"/>
  <c r="I142" i="24"/>
  <c r="L139" i="24"/>
  <c r="K139" i="24"/>
  <c r="J139" i="24"/>
  <c r="I139" i="24"/>
  <c r="L138" i="24"/>
  <c r="K138" i="24"/>
  <c r="J138" i="24"/>
  <c r="I138" i="24"/>
  <c r="L137" i="24"/>
  <c r="K137" i="24"/>
  <c r="J137" i="24"/>
  <c r="I137" i="24"/>
  <c r="L134" i="24"/>
  <c r="K134" i="24"/>
  <c r="J134" i="24"/>
  <c r="I134" i="24"/>
  <c r="L133" i="24"/>
  <c r="K133" i="24"/>
  <c r="J133" i="24"/>
  <c r="I133" i="24"/>
  <c r="L132" i="24"/>
  <c r="K132" i="24"/>
  <c r="J132" i="24"/>
  <c r="I132" i="24"/>
  <c r="L131" i="24"/>
  <c r="K131" i="24"/>
  <c r="J131" i="24"/>
  <c r="I131" i="24"/>
  <c r="L129" i="24"/>
  <c r="K129" i="24"/>
  <c r="J129" i="24"/>
  <c r="I129" i="24"/>
  <c r="L128" i="24"/>
  <c r="K128" i="24"/>
  <c r="J128" i="24"/>
  <c r="I128" i="24"/>
  <c r="L127" i="24"/>
  <c r="K127" i="24"/>
  <c r="J127" i="24"/>
  <c r="I127" i="24"/>
  <c r="L125" i="24"/>
  <c r="K125" i="24"/>
  <c r="J125" i="24"/>
  <c r="I125" i="24"/>
  <c r="L124" i="24"/>
  <c r="K124" i="24"/>
  <c r="J124" i="24"/>
  <c r="I124" i="24"/>
  <c r="L123" i="24"/>
  <c r="K123" i="24"/>
  <c r="J123" i="24"/>
  <c r="I123" i="24"/>
  <c r="L121" i="24"/>
  <c r="K121" i="24"/>
  <c r="J121" i="24"/>
  <c r="I121" i="24"/>
  <c r="L120" i="24"/>
  <c r="K120" i="24"/>
  <c r="J120" i="24"/>
  <c r="I120" i="24"/>
  <c r="L119" i="24"/>
  <c r="K119" i="24"/>
  <c r="J119" i="24"/>
  <c r="I119" i="24"/>
  <c r="L117" i="24"/>
  <c r="K117" i="24"/>
  <c r="J117" i="24"/>
  <c r="I117" i="24"/>
  <c r="L116" i="24"/>
  <c r="K116" i="24"/>
  <c r="J116" i="24"/>
  <c r="I116" i="24"/>
  <c r="L115" i="24"/>
  <c r="K115" i="24"/>
  <c r="J115" i="24"/>
  <c r="I115" i="24"/>
  <c r="L112" i="24"/>
  <c r="K112" i="24"/>
  <c r="J112" i="24"/>
  <c r="I112" i="24"/>
  <c r="L111" i="24"/>
  <c r="K111" i="24"/>
  <c r="J111" i="24"/>
  <c r="I111" i="24"/>
  <c r="L110" i="24"/>
  <c r="K110" i="24"/>
  <c r="J110" i="24"/>
  <c r="I110" i="24"/>
  <c r="L109" i="24"/>
  <c r="K109" i="24"/>
  <c r="J109" i="24"/>
  <c r="I109" i="24"/>
  <c r="L106" i="24"/>
  <c r="K106" i="24"/>
  <c r="J106" i="24"/>
  <c r="I106" i="24"/>
  <c r="L105" i="24"/>
  <c r="K105" i="24"/>
  <c r="J105" i="24"/>
  <c r="I105" i="24"/>
  <c r="L102" i="24"/>
  <c r="K102" i="24"/>
  <c r="J102" i="24"/>
  <c r="I102" i="24"/>
  <c r="L101" i="24"/>
  <c r="K101" i="24"/>
  <c r="J101" i="24"/>
  <c r="I101" i="24"/>
  <c r="L100" i="24"/>
  <c r="K100" i="24"/>
  <c r="J100" i="24"/>
  <c r="I100" i="24"/>
  <c r="L97" i="24"/>
  <c r="K97" i="24"/>
  <c r="J97" i="24"/>
  <c r="I97" i="24"/>
  <c r="L96" i="24"/>
  <c r="K96" i="24"/>
  <c r="J96" i="24"/>
  <c r="I96" i="24"/>
  <c r="L95" i="24"/>
  <c r="K95" i="24"/>
  <c r="J95" i="24"/>
  <c r="I95" i="24"/>
  <c r="L92" i="24"/>
  <c r="K92" i="24"/>
  <c r="J92" i="24"/>
  <c r="I92" i="24"/>
  <c r="L91" i="24"/>
  <c r="K91" i="24"/>
  <c r="J91" i="24"/>
  <c r="I91" i="24"/>
  <c r="L90" i="24"/>
  <c r="K90" i="24"/>
  <c r="J90" i="24"/>
  <c r="I90" i="24"/>
  <c r="L89" i="24"/>
  <c r="K89" i="24"/>
  <c r="J89" i="24"/>
  <c r="I89" i="24"/>
  <c r="L85" i="24"/>
  <c r="K85" i="24"/>
  <c r="J85" i="24"/>
  <c r="I85" i="24"/>
  <c r="L84" i="24"/>
  <c r="K84" i="24"/>
  <c r="J84" i="24"/>
  <c r="I84" i="24"/>
  <c r="L83" i="24"/>
  <c r="K83" i="24"/>
  <c r="J83" i="24"/>
  <c r="I83" i="24"/>
  <c r="L82" i="24"/>
  <c r="K82" i="24"/>
  <c r="J82" i="24"/>
  <c r="I82" i="24"/>
  <c r="L80" i="24"/>
  <c r="K80" i="24"/>
  <c r="J80" i="24"/>
  <c r="I80" i="24"/>
  <c r="L79" i="24"/>
  <c r="K79" i="24"/>
  <c r="J79" i="24"/>
  <c r="I79" i="24"/>
  <c r="L78" i="24"/>
  <c r="K78" i="24"/>
  <c r="J78" i="24"/>
  <c r="I78" i="24"/>
  <c r="L74" i="24"/>
  <c r="K74" i="24"/>
  <c r="J74" i="24"/>
  <c r="I74" i="24"/>
  <c r="L73" i="24"/>
  <c r="K73" i="24"/>
  <c r="J73" i="24"/>
  <c r="I73" i="24"/>
  <c r="L69" i="24"/>
  <c r="K69" i="24"/>
  <c r="J69" i="24"/>
  <c r="I69" i="24"/>
  <c r="L68" i="24"/>
  <c r="K68" i="24"/>
  <c r="J68" i="24"/>
  <c r="I68" i="24"/>
  <c r="L64" i="24"/>
  <c r="K64" i="24"/>
  <c r="J64" i="24"/>
  <c r="I64" i="24"/>
  <c r="L63" i="24"/>
  <c r="K63" i="24"/>
  <c r="J63" i="24"/>
  <c r="I63" i="24"/>
  <c r="L62" i="24"/>
  <c r="K62" i="24"/>
  <c r="J62" i="24"/>
  <c r="I62" i="24"/>
  <c r="L61" i="24"/>
  <c r="K61" i="24"/>
  <c r="J61" i="24"/>
  <c r="I61" i="24"/>
  <c r="L45" i="24"/>
  <c r="K45" i="24"/>
  <c r="J45" i="24"/>
  <c r="I45" i="24"/>
  <c r="L44" i="24"/>
  <c r="K44" i="24"/>
  <c r="J44" i="24"/>
  <c r="I44" i="24"/>
  <c r="L43" i="24"/>
  <c r="K43" i="24"/>
  <c r="J43" i="24"/>
  <c r="I43" i="24"/>
  <c r="L42" i="24"/>
  <c r="K42" i="24"/>
  <c r="J42" i="24"/>
  <c r="I42" i="24"/>
  <c r="L40" i="24"/>
  <c r="K40" i="24"/>
  <c r="J40" i="24"/>
  <c r="I40" i="24"/>
  <c r="L39" i="24"/>
  <c r="K39" i="24"/>
  <c r="J39" i="24"/>
  <c r="I39" i="24"/>
  <c r="L38" i="24"/>
  <c r="K38" i="24"/>
  <c r="J38" i="24"/>
  <c r="I38" i="24"/>
  <c r="L36" i="24"/>
  <c r="K36" i="24"/>
  <c r="J36" i="24"/>
  <c r="I36" i="24"/>
  <c r="L34" i="24"/>
  <c r="K34" i="24"/>
  <c r="J34" i="24"/>
  <c r="I34" i="24"/>
  <c r="L33" i="24"/>
  <c r="K33" i="24"/>
  <c r="J33" i="24"/>
  <c r="I33" i="24"/>
  <c r="L32" i="24"/>
  <c r="K32" i="24"/>
  <c r="J32" i="24"/>
  <c r="I32" i="24"/>
  <c r="L31" i="24"/>
  <c r="K31" i="24"/>
  <c r="J31" i="24"/>
  <c r="I31" i="24"/>
  <c r="L30" i="24"/>
  <c r="L359" i="24" s="1"/>
  <c r="K30" i="24"/>
  <c r="K359" i="24" s="1"/>
  <c r="J30" i="24"/>
  <c r="J359" i="24" s="1"/>
  <c r="I30" i="24"/>
  <c r="I359" i="24" s="1"/>
  <c r="L356" i="23"/>
  <c r="K356" i="23"/>
  <c r="J356" i="23"/>
  <c r="I356" i="23"/>
  <c r="L355" i="23"/>
  <c r="K355" i="23"/>
  <c r="J355" i="23"/>
  <c r="I355" i="23"/>
  <c r="L353" i="23"/>
  <c r="K353" i="23"/>
  <c r="J353" i="23"/>
  <c r="I353" i="23"/>
  <c r="L352" i="23"/>
  <c r="K352" i="23"/>
  <c r="J352" i="23"/>
  <c r="I352" i="23"/>
  <c r="L350" i="23"/>
  <c r="K350" i="23"/>
  <c r="J350" i="23"/>
  <c r="I350" i="23"/>
  <c r="L349" i="23"/>
  <c r="K349" i="23"/>
  <c r="J349" i="23"/>
  <c r="I349" i="23"/>
  <c r="L346" i="23"/>
  <c r="K346" i="23"/>
  <c r="J346" i="23"/>
  <c r="I346" i="23"/>
  <c r="L345" i="23"/>
  <c r="K345" i="23"/>
  <c r="J345" i="23"/>
  <c r="I345" i="23"/>
  <c r="L342" i="23"/>
  <c r="K342" i="23"/>
  <c r="J342" i="23"/>
  <c r="I342" i="23"/>
  <c r="L341" i="23"/>
  <c r="K341" i="23"/>
  <c r="J341" i="23"/>
  <c r="I341" i="23"/>
  <c r="L338" i="23"/>
  <c r="K338" i="23"/>
  <c r="J338" i="23"/>
  <c r="I338" i="23"/>
  <c r="L337" i="23"/>
  <c r="K337" i="23"/>
  <c r="J337" i="23"/>
  <c r="I337" i="23"/>
  <c r="L334" i="23"/>
  <c r="K334" i="23"/>
  <c r="J334" i="23"/>
  <c r="I334" i="23"/>
  <c r="L331" i="23"/>
  <c r="K331" i="23"/>
  <c r="J331" i="23"/>
  <c r="I331" i="23"/>
  <c r="P329" i="23"/>
  <c r="O329" i="23"/>
  <c r="N329" i="23"/>
  <c r="M329" i="23"/>
  <c r="L329" i="23"/>
  <c r="K329" i="23"/>
  <c r="J329" i="23"/>
  <c r="I329" i="23"/>
  <c r="L328" i="23"/>
  <c r="K328" i="23"/>
  <c r="J328" i="23"/>
  <c r="I328" i="23"/>
  <c r="L327" i="23"/>
  <c r="K327" i="23"/>
  <c r="J327" i="23"/>
  <c r="I327" i="23"/>
  <c r="L324" i="23"/>
  <c r="K324" i="23"/>
  <c r="J324" i="23"/>
  <c r="I324" i="23"/>
  <c r="L323" i="23"/>
  <c r="K323" i="23"/>
  <c r="J323" i="23"/>
  <c r="I323" i="23"/>
  <c r="L321" i="23"/>
  <c r="K321" i="23"/>
  <c r="J321" i="23"/>
  <c r="I321" i="23"/>
  <c r="L320" i="23"/>
  <c r="K320" i="23"/>
  <c r="J320" i="23"/>
  <c r="I320" i="23"/>
  <c r="L318" i="23"/>
  <c r="K318" i="23"/>
  <c r="J318" i="23"/>
  <c r="I318" i="23"/>
  <c r="L317" i="23"/>
  <c r="K317" i="23"/>
  <c r="J317" i="23"/>
  <c r="I317" i="23"/>
  <c r="L314" i="23"/>
  <c r="K314" i="23"/>
  <c r="J314" i="23"/>
  <c r="I314" i="23"/>
  <c r="L313" i="23"/>
  <c r="K313" i="23"/>
  <c r="J313" i="23"/>
  <c r="I313" i="23"/>
  <c r="L310" i="23"/>
  <c r="K310" i="23"/>
  <c r="J310" i="23"/>
  <c r="I310" i="23"/>
  <c r="L309" i="23"/>
  <c r="K309" i="23"/>
  <c r="J309" i="23"/>
  <c r="I309" i="23"/>
  <c r="L306" i="23"/>
  <c r="K306" i="23"/>
  <c r="J306" i="23"/>
  <c r="I306" i="23"/>
  <c r="L305" i="23"/>
  <c r="K305" i="23"/>
  <c r="J305" i="23"/>
  <c r="I305" i="23"/>
  <c r="L302" i="23"/>
  <c r="K302" i="23"/>
  <c r="J302" i="23"/>
  <c r="I302" i="23"/>
  <c r="L299" i="23"/>
  <c r="K299" i="23"/>
  <c r="J299" i="23"/>
  <c r="I299" i="23"/>
  <c r="L297" i="23"/>
  <c r="K297" i="23"/>
  <c r="J297" i="23"/>
  <c r="I297" i="23"/>
  <c r="L296" i="23"/>
  <c r="K296" i="23"/>
  <c r="J296" i="23"/>
  <c r="I296" i="23"/>
  <c r="L295" i="23"/>
  <c r="K295" i="23"/>
  <c r="J295" i="23"/>
  <c r="I295" i="23"/>
  <c r="L294" i="23"/>
  <c r="K294" i="23"/>
  <c r="J294" i="23"/>
  <c r="I294" i="23"/>
  <c r="L291" i="23"/>
  <c r="K291" i="23"/>
  <c r="J291" i="23"/>
  <c r="I291" i="23"/>
  <c r="L290" i="23"/>
  <c r="K290" i="23"/>
  <c r="J290" i="23"/>
  <c r="I290" i="23"/>
  <c r="L288" i="23"/>
  <c r="K288" i="23"/>
  <c r="J288" i="23"/>
  <c r="I288" i="23"/>
  <c r="L287" i="23"/>
  <c r="K287" i="23"/>
  <c r="J287" i="23"/>
  <c r="I287" i="23"/>
  <c r="L285" i="23"/>
  <c r="K285" i="23"/>
  <c r="J285" i="23"/>
  <c r="I285" i="23"/>
  <c r="L284" i="23"/>
  <c r="K284" i="23"/>
  <c r="J284" i="23"/>
  <c r="I284" i="23"/>
  <c r="L281" i="23"/>
  <c r="K281" i="23"/>
  <c r="J281" i="23"/>
  <c r="I281" i="23"/>
  <c r="L280" i="23"/>
  <c r="K280" i="23"/>
  <c r="J280" i="23"/>
  <c r="I280" i="23"/>
  <c r="L277" i="23"/>
  <c r="K277" i="23"/>
  <c r="J277" i="23"/>
  <c r="I277" i="23"/>
  <c r="L276" i="23"/>
  <c r="K276" i="23"/>
  <c r="J276" i="23"/>
  <c r="I276" i="23"/>
  <c r="L273" i="23"/>
  <c r="K273" i="23"/>
  <c r="J273" i="23"/>
  <c r="I273" i="23"/>
  <c r="L272" i="23"/>
  <c r="K272" i="23"/>
  <c r="J272" i="23"/>
  <c r="I272" i="23"/>
  <c r="L269" i="23"/>
  <c r="K269" i="23"/>
  <c r="J269" i="23"/>
  <c r="I269" i="23"/>
  <c r="L266" i="23"/>
  <c r="K266" i="23"/>
  <c r="J266" i="23"/>
  <c r="I266" i="23"/>
  <c r="L264" i="23"/>
  <c r="K264" i="23"/>
  <c r="J264" i="23"/>
  <c r="I264" i="23"/>
  <c r="L263" i="23"/>
  <c r="K263" i="23"/>
  <c r="J263" i="23"/>
  <c r="I263" i="23"/>
  <c r="L262" i="23"/>
  <c r="K262" i="23"/>
  <c r="J262" i="23"/>
  <c r="I262" i="23"/>
  <c r="L259" i="23"/>
  <c r="K259" i="23"/>
  <c r="J259" i="23"/>
  <c r="I259" i="23"/>
  <c r="L258" i="23"/>
  <c r="K258" i="23"/>
  <c r="J258" i="23"/>
  <c r="I258" i="23"/>
  <c r="L256" i="23"/>
  <c r="K256" i="23"/>
  <c r="J256" i="23"/>
  <c r="I256" i="23"/>
  <c r="L255" i="23"/>
  <c r="K255" i="23"/>
  <c r="J255" i="23"/>
  <c r="I255" i="23"/>
  <c r="L253" i="23"/>
  <c r="K253" i="23"/>
  <c r="J253" i="23"/>
  <c r="I253" i="23"/>
  <c r="L252" i="23"/>
  <c r="K252" i="23"/>
  <c r="J252" i="23"/>
  <c r="I252" i="23"/>
  <c r="L249" i="23"/>
  <c r="K249" i="23"/>
  <c r="J249" i="23"/>
  <c r="I249" i="23"/>
  <c r="L248" i="23"/>
  <c r="K248" i="23"/>
  <c r="J248" i="23"/>
  <c r="I248" i="23"/>
  <c r="L245" i="23"/>
  <c r="K245" i="23"/>
  <c r="J245" i="23"/>
  <c r="I245" i="23"/>
  <c r="L244" i="23"/>
  <c r="K244" i="23"/>
  <c r="J244" i="23"/>
  <c r="I244" i="23"/>
  <c r="L241" i="23"/>
  <c r="K241" i="23"/>
  <c r="J241" i="23"/>
  <c r="I241" i="23"/>
  <c r="L240" i="23"/>
  <c r="K240" i="23"/>
  <c r="J240" i="23"/>
  <c r="I240" i="23"/>
  <c r="L237" i="23"/>
  <c r="K237" i="23"/>
  <c r="J237" i="23"/>
  <c r="I237" i="23"/>
  <c r="L234" i="23"/>
  <c r="K234" i="23"/>
  <c r="J234" i="23"/>
  <c r="I234" i="23"/>
  <c r="L232" i="23"/>
  <c r="K232" i="23"/>
  <c r="J232" i="23"/>
  <c r="I232" i="23"/>
  <c r="L231" i="23"/>
  <c r="K231" i="23"/>
  <c r="J231" i="23"/>
  <c r="I231" i="23"/>
  <c r="L230" i="23"/>
  <c r="K230" i="23"/>
  <c r="J230" i="23"/>
  <c r="I230" i="23"/>
  <c r="L229" i="23"/>
  <c r="K229" i="23"/>
  <c r="J229" i="23"/>
  <c r="I229" i="23"/>
  <c r="L225" i="23"/>
  <c r="K225" i="23"/>
  <c r="J225" i="23"/>
  <c r="I225" i="23"/>
  <c r="L224" i="23"/>
  <c r="K224" i="23"/>
  <c r="J224" i="23"/>
  <c r="I224" i="23"/>
  <c r="L223" i="23"/>
  <c r="K223" i="23"/>
  <c r="J223" i="23"/>
  <c r="I223" i="23"/>
  <c r="L221" i="23"/>
  <c r="K221" i="23"/>
  <c r="J221" i="23"/>
  <c r="I221" i="23"/>
  <c r="L220" i="23"/>
  <c r="K220" i="23"/>
  <c r="J220" i="23"/>
  <c r="I220" i="23"/>
  <c r="L219" i="23"/>
  <c r="K219" i="23"/>
  <c r="J219" i="23"/>
  <c r="I219" i="23"/>
  <c r="P212" i="23"/>
  <c r="O212" i="23"/>
  <c r="N212" i="23"/>
  <c r="M212" i="23"/>
  <c r="L212" i="23"/>
  <c r="K212" i="23"/>
  <c r="J212" i="23"/>
  <c r="I212" i="23"/>
  <c r="L211" i="23"/>
  <c r="K211" i="23"/>
  <c r="J211" i="23"/>
  <c r="I211" i="23"/>
  <c r="L209" i="23"/>
  <c r="K209" i="23"/>
  <c r="J209" i="23"/>
  <c r="I209" i="23"/>
  <c r="L208" i="23"/>
  <c r="K208" i="23"/>
  <c r="J208" i="23"/>
  <c r="I208" i="23"/>
  <c r="L207" i="23"/>
  <c r="K207" i="23"/>
  <c r="J207" i="23"/>
  <c r="I207" i="23"/>
  <c r="L202" i="23"/>
  <c r="K202" i="23"/>
  <c r="J202" i="23"/>
  <c r="I202" i="23"/>
  <c r="L201" i="23"/>
  <c r="K201" i="23"/>
  <c r="J201" i="23"/>
  <c r="I201" i="23"/>
  <c r="L200" i="23"/>
  <c r="K200" i="23"/>
  <c r="J200" i="23"/>
  <c r="I200" i="23"/>
  <c r="L198" i="23"/>
  <c r="K198" i="23"/>
  <c r="J198" i="23"/>
  <c r="I198" i="23"/>
  <c r="L197" i="23"/>
  <c r="K197" i="23"/>
  <c r="J197" i="23"/>
  <c r="I197" i="23"/>
  <c r="L193" i="23"/>
  <c r="K193" i="23"/>
  <c r="J193" i="23"/>
  <c r="I193" i="23"/>
  <c r="L192" i="23"/>
  <c r="K192" i="23"/>
  <c r="J192" i="23"/>
  <c r="I192" i="23"/>
  <c r="L188" i="23"/>
  <c r="K188" i="23"/>
  <c r="J188" i="23"/>
  <c r="I188" i="23"/>
  <c r="L187" i="23"/>
  <c r="K187" i="23"/>
  <c r="J187" i="23"/>
  <c r="I187" i="23"/>
  <c r="L183" i="23"/>
  <c r="K183" i="23"/>
  <c r="J183" i="23"/>
  <c r="I183" i="23"/>
  <c r="L182" i="23"/>
  <c r="K182" i="23"/>
  <c r="J182" i="23"/>
  <c r="I182" i="23"/>
  <c r="L180" i="23"/>
  <c r="K180" i="23"/>
  <c r="J180" i="23"/>
  <c r="I180" i="23"/>
  <c r="L179" i="23"/>
  <c r="K179" i="23"/>
  <c r="J179" i="23"/>
  <c r="I179" i="23"/>
  <c r="L178" i="23"/>
  <c r="K178" i="23"/>
  <c r="J178" i="23"/>
  <c r="I178" i="23"/>
  <c r="L177" i="23"/>
  <c r="K177" i="23"/>
  <c r="J177" i="23"/>
  <c r="I177" i="23"/>
  <c r="L176" i="23"/>
  <c r="K176" i="23"/>
  <c r="J176" i="23"/>
  <c r="I176" i="23"/>
  <c r="L172" i="23"/>
  <c r="K172" i="23"/>
  <c r="J172" i="23"/>
  <c r="I172" i="23"/>
  <c r="L171" i="23"/>
  <c r="K171" i="23"/>
  <c r="J171" i="23"/>
  <c r="I171" i="23"/>
  <c r="L167" i="23"/>
  <c r="K167" i="23"/>
  <c r="J167" i="23"/>
  <c r="I167" i="23"/>
  <c r="L166" i="23"/>
  <c r="K166" i="23"/>
  <c r="J166" i="23"/>
  <c r="I166" i="23"/>
  <c r="L165" i="23"/>
  <c r="K165" i="23"/>
  <c r="J165" i="23"/>
  <c r="I165" i="23"/>
  <c r="L163" i="23"/>
  <c r="K163" i="23"/>
  <c r="J163" i="23"/>
  <c r="I163" i="23"/>
  <c r="L162" i="23"/>
  <c r="K162" i="23"/>
  <c r="J162" i="23"/>
  <c r="I162" i="23"/>
  <c r="L161" i="23"/>
  <c r="K161" i="23"/>
  <c r="J161" i="23"/>
  <c r="I161" i="23"/>
  <c r="L160" i="23"/>
  <c r="K160" i="23"/>
  <c r="J160" i="23"/>
  <c r="I160" i="23"/>
  <c r="L158" i="23"/>
  <c r="K158" i="23"/>
  <c r="J158" i="23"/>
  <c r="I158" i="23"/>
  <c r="L157" i="23"/>
  <c r="K157" i="23"/>
  <c r="J157" i="23"/>
  <c r="I157" i="23"/>
  <c r="L153" i="23"/>
  <c r="K153" i="23"/>
  <c r="J153" i="23"/>
  <c r="I153" i="23"/>
  <c r="L152" i="23"/>
  <c r="K152" i="23"/>
  <c r="J152" i="23"/>
  <c r="I152" i="23"/>
  <c r="L151" i="23"/>
  <c r="K151" i="23"/>
  <c r="J151" i="23"/>
  <c r="I151" i="23"/>
  <c r="L150" i="23"/>
  <c r="K150" i="23"/>
  <c r="J150" i="23"/>
  <c r="I150" i="23"/>
  <c r="L147" i="23"/>
  <c r="K147" i="23"/>
  <c r="J147" i="23"/>
  <c r="J146" i="23" s="1"/>
  <c r="J145" i="23" s="1"/>
  <c r="J131" i="23" s="1"/>
  <c r="I147" i="23"/>
  <c r="L146" i="23"/>
  <c r="K146" i="23"/>
  <c r="I146" i="23"/>
  <c r="L145" i="23"/>
  <c r="K145" i="23"/>
  <c r="I145" i="23"/>
  <c r="L143" i="23"/>
  <c r="K143" i="23"/>
  <c r="J143" i="23"/>
  <c r="I143" i="23"/>
  <c r="L142" i="23"/>
  <c r="K142" i="23"/>
  <c r="J142" i="23"/>
  <c r="I142" i="23"/>
  <c r="L139" i="23"/>
  <c r="K139" i="23"/>
  <c r="J139" i="23"/>
  <c r="I139" i="23"/>
  <c r="L138" i="23"/>
  <c r="K138" i="23"/>
  <c r="J138" i="23"/>
  <c r="I138" i="23"/>
  <c r="L137" i="23"/>
  <c r="K137" i="23"/>
  <c r="J137" i="23"/>
  <c r="I137" i="23"/>
  <c r="L134" i="23"/>
  <c r="K134" i="23"/>
  <c r="J134" i="23"/>
  <c r="I134" i="23"/>
  <c r="L133" i="23"/>
  <c r="K133" i="23"/>
  <c r="J133" i="23"/>
  <c r="I133" i="23"/>
  <c r="L132" i="23"/>
  <c r="K132" i="23"/>
  <c r="J132" i="23"/>
  <c r="I132" i="23"/>
  <c r="L131" i="23"/>
  <c r="K131" i="23"/>
  <c r="I131" i="23"/>
  <c r="L129" i="23"/>
  <c r="K129" i="23"/>
  <c r="J129" i="23"/>
  <c r="I129" i="23"/>
  <c r="L128" i="23"/>
  <c r="K128" i="23"/>
  <c r="J128" i="23"/>
  <c r="I128" i="23"/>
  <c r="L127" i="23"/>
  <c r="K127" i="23"/>
  <c r="J127" i="23"/>
  <c r="I127" i="23"/>
  <c r="L125" i="23"/>
  <c r="K125" i="23"/>
  <c r="J125" i="23"/>
  <c r="I125" i="23"/>
  <c r="L124" i="23"/>
  <c r="K124" i="23"/>
  <c r="J124" i="23"/>
  <c r="I124" i="23"/>
  <c r="L123" i="23"/>
  <c r="K123" i="23"/>
  <c r="J123" i="23"/>
  <c r="I123" i="23"/>
  <c r="L121" i="23"/>
  <c r="K121" i="23"/>
  <c r="J121" i="23"/>
  <c r="I121" i="23"/>
  <c r="L120" i="23"/>
  <c r="K120" i="23"/>
  <c r="J120" i="23"/>
  <c r="I120" i="23"/>
  <c r="L119" i="23"/>
  <c r="K119" i="23"/>
  <c r="J119" i="23"/>
  <c r="I119" i="23"/>
  <c r="L117" i="23"/>
  <c r="K117" i="23"/>
  <c r="J117" i="23"/>
  <c r="I117" i="23"/>
  <c r="L116" i="23"/>
  <c r="K116" i="23"/>
  <c r="J116" i="23"/>
  <c r="I116" i="23"/>
  <c r="L115" i="23"/>
  <c r="K115" i="23"/>
  <c r="J115" i="23"/>
  <c r="I115" i="23"/>
  <c r="L112" i="23"/>
  <c r="K112" i="23"/>
  <c r="J112" i="23"/>
  <c r="I112" i="23"/>
  <c r="L111" i="23"/>
  <c r="K111" i="23"/>
  <c r="J111" i="23"/>
  <c r="I111" i="23"/>
  <c r="L110" i="23"/>
  <c r="K110" i="23"/>
  <c r="J110" i="23"/>
  <c r="I110" i="23"/>
  <c r="L109" i="23"/>
  <c r="K109" i="23"/>
  <c r="J109" i="23"/>
  <c r="I109" i="23"/>
  <c r="L106" i="23"/>
  <c r="K106" i="23"/>
  <c r="J106" i="23"/>
  <c r="I106" i="23"/>
  <c r="L105" i="23"/>
  <c r="K105" i="23"/>
  <c r="J105" i="23"/>
  <c r="I105" i="23"/>
  <c r="L102" i="23"/>
  <c r="K102" i="23"/>
  <c r="J102" i="23"/>
  <c r="I102" i="23"/>
  <c r="L101" i="23"/>
  <c r="K101" i="23"/>
  <c r="J101" i="23"/>
  <c r="I101" i="23"/>
  <c r="L100" i="23"/>
  <c r="K100" i="23"/>
  <c r="J100" i="23"/>
  <c r="I100" i="23"/>
  <c r="L97" i="23"/>
  <c r="K97" i="23"/>
  <c r="J97" i="23"/>
  <c r="I97" i="23"/>
  <c r="L96" i="23"/>
  <c r="K96" i="23"/>
  <c r="J96" i="23"/>
  <c r="I96" i="23"/>
  <c r="L95" i="23"/>
  <c r="K95" i="23"/>
  <c r="J95" i="23"/>
  <c r="I95" i="23"/>
  <c r="L92" i="23"/>
  <c r="K92" i="23"/>
  <c r="J92" i="23"/>
  <c r="I92" i="23"/>
  <c r="L91" i="23"/>
  <c r="K91" i="23"/>
  <c r="J91" i="23"/>
  <c r="I91" i="23"/>
  <c r="L90" i="23"/>
  <c r="K90" i="23"/>
  <c r="J90" i="23"/>
  <c r="I90" i="23"/>
  <c r="L89" i="23"/>
  <c r="K89" i="23"/>
  <c r="J89" i="23"/>
  <c r="I89" i="23"/>
  <c r="L85" i="23"/>
  <c r="K85" i="23"/>
  <c r="J85" i="23"/>
  <c r="I85" i="23"/>
  <c r="L84" i="23"/>
  <c r="K84" i="23"/>
  <c r="J84" i="23"/>
  <c r="I84" i="23"/>
  <c r="L83" i="23"/>
  <c r="K83" i="23"/>
  <c r="J83" i="23"/>
  <c r="I83" i="23"/>
  <c r="L82" i="23"/>
  <c r="K82" i="23"/>
  <c r="J82" i="23"/>
  <c r="I82" i="23"/>
  <c r="L80" i="23"/>
  <c r="K80" i="23"/>
  <c r="J80" i="23"/>
  <c r="I80" i="23"/>
  <c r="L79" i="23"/>
  <c r="K79" i="23"/>
  <c r="J79" i="23"/>
  <c r="I79" i="23"/>
  <c r="L78" i="23"/>
  <c r="K78" i="23"/>
  <c r="J78" i="23"/>
  <c r="I78" i="23"/>
  <c r="L74" i="23"/>
  <c r="K74" i="23"/>
  <c r="J74" i="23"/>
  <c r="I74" i="23"/>
  <c r="L73" i="23"/>
  <c r="K73" i="23"/>
  <c r="J73" i="23"/>
  <c r="I73" i="23"/>
  <c r="L69" i="23"/>
  <c r="K69" i="23"/>
  <c r="J69" i="23"/>
  <c r="I69" i="23"/>
  <c r="L68" i="23"/>
  <c r="K68" i="23"/>
  <c r="J68" i="23"/>
  <c r="I68" i="23"/>
  <c r="L64" i="23"/>
  <c r="K64" i="23"/>
  <c r="J64" i="23"/>
  <c r="I64" i="23"/>
  <c r="L63" i="23"/>
  <c r="K63" i="23"/>
  <c r="J63" i="23"/>
  <c r="I63" i="23"/>
  <c r="L62" i="23"/>
  <c r="K62" i="23"/>
  <c r="J62" i="23"/>
  <c r="I62" i="23"/>
  <c r="L61" i="23"/>
  <c r="K61" i="23"/>
  <c r="J61" i="23"/>
  <c r="I61" i="23"/>
  <c r="L45" i="23"/>
  <c r="L44" i="23" s="1"/>
  <c r="L43" i="23" s="1"/>
  <c r="L42" i="23" s="1"/>
  <c r="K45" i="23"/>
  <c r="J45" i="23"/>
  <c r="J44" i="23" s="1"/>
  <c r="J43" i="23" s="1"/>
  <c r="J42" i="23" s="1"/>
  <c r="I45" i="23"/>
  <c r="K44" i="23"/>
  <c r="K43" i="23" s="1"/>
  <c r="K42" i="23" s="1"/>
  <c r="K30" i="23" s="1"/>
  <c r="K359" i="23" s="1"/>
  <c r="I44" i="23"/>
  <c r="I43" i="23"/>
  <c r="I42" i="23" s="1"/>
  <c r="L40" i="23"/>
  <c r="L39" i="23" s="1"/>
  <c r="L38" i="23" s="1"/>
  <c r="L31" i="23" s="1"/>
  <c r="K40" i="23"/>
  <c r="J40" i="23"/>
  <c r="I40" i="23"/>
  <c r="K39" i="23"/>
  <c r="J39" i="23"/>
  <c r="I39" i="23"/>
  <c r="K38" i="23"/>
  <c r="J38" i="23"/>
  <c r="I38" i="23"/>
  <c r="L36" i="23"/>
  <c r="K36" i="23"/>
  <c r="J36" i="23"/>
  <c r="I36" i="23"/>
  <c r="L34" i="23"/>
  <c r="K34" i="23"/>
  <c r="J34" i="23"/>
  <c r="J33" i="23" s="1"/>
  <c r="J32" i="23" s="1"/>
  <c r="J31" i="23" s="1"/>
  <c r="I34" i="23"/>
  <c r="L33" i="23"/>
  <c r="K33" i="23"/>
  <c r="I33" i="23"/>
  <c r="L32" i="23"/>
  <c r="K32" i="23"/>
  <c r="I32" i="23"/>
  <c r="K31" i="23"/>
  <c r="I31" i="23"/>
  <c r="L356" i="22"/>
  <c r="K356" i="22"/>
  <c r="J356" i="22"/>
  <c r="I356" i="22"/>
  <c r="L355" i="22"/>
  <c r="K355" i="22"/>
  <c r="J355" i="22"/>
  <c r="I355" i="22"/>
  <c r="L353" i="22"/>
  <c r="K353" i="22"/>
  <c r="J353" i="22"/>
  <c r="I353" i="22"/>
  <c r="L352" i="22"/>
  <c r="K352" i="22"/>
  <c r="J352" i="22"/>
  <c r="I352" i="22"/>
  <c r="L350" i="22"/>
  <c r="K350" i="22"/>
  <c r="J350" i="22"/>
  <c r="I350" i="22"/>
  <c r="L349" i="22"/>
  <c r="K349" i="22"/>
  <c r="J349" i="22"/>
  <c r="I349" i="22"/>
  <c r="L346" i="22"/>
  <c r="K346" i="22"/>
  <c r="J346" i="22"/>
  <c r="I346" i="22"/>
  <c r="L345" i="22"/>
  <c r="K345" i="22"/>
  <c r="J345" i="22"/>
  <c r="I345" i="22"/>
  <c r="L342" i="22"/>
  <c r="K342" i="22"/>
  <c r="J342" i="22"/>
  <c r="I342" i="22"/>
  <c r="L341" i="22"/>
  <c r="K341" i="22"/>
  <c r="J341" i="22"/>
  <c r="I341" i="22"/>
  <c r="L338" i="22"/>
  <c r="K338" i="22"/>
  <c r="J338" i="22"/>
  <c r="I338" i="22"/>
  <c r="L337" i="22"/>
  <c r="K337" i="22"/>
  <c r="J337" i="22"/>
  <c r="I337" i="22"/>
  <c r="L334" i="22"/>
  <c r="K334" i="22"/>
  <c r="J334" i="22"/>
  <c r="I334" i="22"/>
  <c r="L331" i="22"/>
  <c r="K331" i="22"/>
  <c r="J331" i="22"/>
  <c r="I331" i="22"/>
  <c r="P329" i="22"/>
  <c r="O329" i="22"/>
  <c r="N329" i="22"/>
  <c r="M329" i="22"/>
  <c r="L329" i="22"/>
  <c r="K329" i="22"/>
  <c r="J329" i="22"/>
  <c r="I329" i="22"/>
  <c r="L328" i="22"/>
  <c r="K328" i="22"/>
  <c r="J328" i="22"/>
  <c r="I328" i="22"/>
  <c r="L327" i="22"/>
  <c r="K327" i="22"/>
  <c r="J327" i="22"/>
  <c r="I327" i="22"/>
  <c r="L324" i="22"/>
  <c r="K324" i="22"/>
  <c r="J324" i="22"/>
  <c r="I324" i="22"/>
  <c r="L323" i="22"/>
  <c r="K323" i="22"/>
  <c r="J323" i="22"/>
  <c r="I323" i="22"/>
  <c r="L321" i="22"/>
  <c r="K321" i="22"/>
  <c r="J321" i="22"/>
  <c r="I321" i="22"/>
  <c r="L320" i="22"/>
  <c r="K320" i="22"/>
  <c r="J320" i="22"/>
  <c r="I320" i="22"/>
  <c r="L318" i="22"/>
  <c r="K318" i="22"/>
  <c r="J318" i="22"/>
  <c r="I318" i="22"/>
  <c r="L317" i="22"/>
  <c r="K317" i="22"/>
  <c r="J317" i="22"/>
  <c r="I317" i="22"/>
  <c r="L314" i="22"/>
  <c r="K314" i="22"/>
  <c r="J314" i="22"/>
  <c r="I314" i="22"/>
  <c r="L313" i="22"/>
  <c r="K313" i="22"/>
  <c r="J313" i="22"/>
  <c r="I313" i="22"/>
  <c r="L310" i="22"/>
  <c r="K310" i="22"/>
  <c r="J310" i="22"/>
  <c r="I310" i="22"/>
  <c r="L309" i="22"/>
  <c r="K309" i="22"/>
  <c r="J309" i="22"/>
  <c r="I309" i="22"/>
  <c r="L306" i="22"/>
  <c r="K306" i="22"/>
  <c r="J306" i="22"/>
  <c r="I306" i="22"/>
  <c r="L305" i="22"/>
  <c r="K305" i="22"/>
  <c r="J305" i="22"/>
  <c r="I305" i="22"/>
  <c r="L302" i="22"/>
  <c r="K302" i="22"/>
  <c r="J302" i="22"/>
  <c r="I302" i="22"/>
  <c r="L299" i="22"/>
  <c r="K299" i="22"/>
  <c r="J299" i="22"/>
  <c r="I299" i="22"/>
  <c r="L297" i="22"/>
  <c r="K297" i="22"/>
  <c r="J297" i="22"/>
  <c r="I297" i="22"/>
  <c r="L296" i="22"/>
  <c r="K296" i="22"/>
  <c r="J296" i="22"/>
  <c r="I296" i="22"/>
  <c r="L295" i="22"/>
  <c r="K295" i="22"/>
  <c r="J295" i="22"/>
  <c r="I295" i="22"/>
  <c r="L294" i="22"/>
  <c r="K294" i="22"/>
  <c r="J294" i="22"/>
  <c r="I294" i="22"/>
  <c r="L291" i="22"/>
  <c r="K291" i="22"/>
  <c r="J291" i="22"/>
  <c r="I291" i="22"/>
  <c r="L290" i="22"/>
  <c r="K290" i="22"/>
  <c r="J290" i="22"/>
  <c r="I290" i="22"/>
  <c r="L288" i="22"/>
  <c r="K288" i="22"/>
  <c r="J288" i="22"/>
  <c r="I288" i="22"/>
  <c r="L287" i="22"/>
  <c r="K287" i="22"/>
  <c r="J287" i="22"/>
  <c r="I287" i="22"/>
  <c r="L285" i="22"/>
  <c r="K285" i="22"/>
  <c r="J285" i="22"/>
  <c r="I285" i="22"/>
  <c r="L284" i="22"/>
  <c r="K284" i="22"/>
  <c r="J284" i="22"/>
  <c r="I284" i="22"/>
  <c r="L281" i="22"/>
  <c r="K281" i="22"/>
  <c r="J281" i="22"/>
  <c r="I281" i="22"/>
  <c r="L280" i="22"/>
  <c r="K280" i="22"/>
  <c r="J280" i="22"/>
  <c r="I280" i="22"/>
  <c r="L277" i="22"/>
  <c r="K277" i="22"/>
  <c r="J277" i="22"/>
  <c r="I277" i="22"/>
  <c r="L276" i="22"/>
  <c r="K276" i="22"/>
  <c r="J276" i="22"/>
  <c r="I276" i="22"/>
  <c r="L273" i="22"/>
  <c r="K273" i="22"/>
  <c r="J273" i="22"/>
  <c r="I273" i="22"/>
  <c r="L272" i="22"/>
  <c r="K272" i="22"/>
  <c r="J272" i="22"/>
  <c r="I272" i="22"/>
  <c r="L269" i="22"/>
  <c r="K269" i="22"/>
  <c r="J269" i="22"/>
  <c r="I269" i="22"/>
  <c r="L266" i="22"/>
  <c r="K266" i="22"/>
  <c r="J266" i="22"/>
  <c r="I266" i="22"/>
  <c r="L264" i="22"/>
  <c r="K264" i="22"/>
  <c r="J264" i="22"/>
  <c r="I264" i="22"/>
  <c r="L263" i="22"/>
  <c r="K263" i="22"/>
  <c r="J263" i="22"/>
  <c r="I263" i="22"/>
  <c r="L262" i="22"/>
  <c r="K262" i="22"/>
  <c r="J262" i="22"/>
  <c r="I262" i="22"/>
  <c r="L259" i="22"/>
  <c r="K259" i="22"/>
  <c r="J259" i="22"/>
  <c r="I259" i="22"/>
  <c r="L258" i="22"/>
  <c r="K258" i="22"/>
  <c r="J258" i="22"/>
  <c r="I258" i="22"/>
  <c r="L256" i="22"/>
  <c r="K256" i="22"/>
  <c r="J256" i="22"/>
  <c r="I256" i="22"/>
  <c r="L255" i="22"/>
  <c r="K255" i="22"/>
  <c r="J255" i="22"/>
  <c r="I255" i="22"/>
  <c r="L253" i="22"/>
  <c r="K253" i="22"/>
  <c r="J253" i="22"/>
  <c r="I253" i="22"/>
  <c r="L252" i="22"/>
  <c r="K252" i="22"/>
  <c r="J252" i="22"/>
  <c r="I252" i="22"/>
  <c r="L249" i="22"/>
  <c r="K249" i="22"/>
  <c r="J249" i="22"/>
  <c r="I249" i="22"/>
  <c r="L248" i="22"/>
  <c r="K248" i="22"/>
  <c r="J248" i="22"/>
  <c r="I248" i="22"/>
  <c r="L245" i="22"/>
  <c r="K245" i="22"/>
  <c r="J245" i="22"/>
  <c r="I245" i="22"/>
  <c r="L244" i="22"/>
  <c r="K244" i="22"/>
  <c r="J244" i="22"/>
  <c r="I244" i="22"/>
  <c r="L241" i="22"/>
  <c r="K241" i="22"/>
  <c r="J241" i="22"/>
  <c r="I241" i="22"/>
  <c r="L240" i="22"/>
  <c r="K240" i="22"/>
  <c r="J240" i="22"/>
  <c r="I240" i="22"/>
  <c r="L237" i="22"/>
  <c r="K237" i="22"/>
  <c r="J237" i="22"/>
  <c r="I237" i="22"/>
  <c r="L234" i="22"/>
  <c r="K234" i="22"/>
  <c r="J234" i="22"/>
  <c r="I234" i="22"/>
  <c r="L232" i="22"/>
  <c r="K232" i="22"/>
  <c r="J232" i="22"/>
  <c r="I232" i="22"/>
  <c r="L231" i="22"/>
  <c r="K231" i="22"/>
  <c r="J231" i="22"/>
  <c r="I231" i="22"/>
  <c r="L230" i="22"/>
  <c r="K230" i="22"/>
  <c r="J230" i="22"/>
  <c r="I230" i="22"/>
  <c r="L229" i="22"/>
  <c r="K229" i="22"/>
  <c r="J229" i="22"/>
  <c r="I229" i="22"/>
  <c r="L225" i="22"/>
  <c r="K225" i="22"/>
  <c r="J225" i="22"/>
  <c r="I225" i="22"/>
  <c r="L224" i="22"/>
  <c r="K224" i="22"/>
  <c r="J224" i="22"/>
  <c r="I224" i="22"/>
  <c r="L223" i="22"/>
  <c r="K223" i="22"/>
  <c r="J223" i="22"/>
  <c r="I223" i="22"/>
  <c r="L221" i="22"/>
  <c r="K221" i="22"/>
  <c r="J221" i="22"/>
  <c r="I221" i="22"/>
  <c r="L220" i="22"/>
  <c r="K220" i="22"/>
  <c r="J220" i="22"/>
  <c r="I220" i="22"/>
  <c r="L219" i="22"/>
  <c r="K219" i="22"/>
  <c r="J219" i="22"/>
  <c r="I219" i="22"/>
  <c r="P212" i="22"/>
  <c r="O212" i="22"/>
  <c r="N212" i="22"/>
  <c r="M212" i="22"/>
  <c r="L212" i="22"/>
  <c r="K212" i="22"/>
  <c r="J212" i="22"/>
  <c r="I212" i="22"/>
  <c r="L211" i="22"/>
  <c r="K211" i="22"/>
  <c r="J211" i="22"/>
  <c r="I211" i="22"/>
  <c r="L209" i="22"/>
  <c r="K209" i="22"/>
  <c r="J209" i="22"/>
  <c r="I209" i="22"/>
  <c r="L208" i="22"/>
  <c r="K208" i="22"/>
  <c r="J208" i="22"/>
  <c r="I208" i="22"/>
  <c r="L207" i="22"/>
  <c r="K207" i="22"/>
  <c r="J207" i="22"/>
  <c r="I207" i="22"/>
  <c r="L202" i="22"/>
  <c r="K202" i="22"/>
  <c r="J202" i="22"/>
  <c r="I202" i="22"/>
  <c r="L201" i="22"/>
  <c r="K201" i="22"/>
  <c r="J201" i="22"/>
  <c r="I201" i="22"/>
  <c r="L200" i="22"/>
  <c r="K200" i="22"/>
  <c r="J200" i="22"/>
  <c r="I200" i="22"/>
  <c r="L198" i="22"/>
  <c r="K198" i="22"/>
  <c r="J198" i="22"/>
  <c r="I198" i="22"/>
  <c r="L197" i="22"/>
  <c r="K197" i="22"/>
  <c r="J197" i="22"/>
  <c r="I197" i="22"/>
  <c r="L193" i="22"/>
  <c r="K193" i="22"/>
  <c r="J193" i="22"/>
  <c r="I193" i="22"/>
  <c r="L192" i="22"/>
  <c r="K192" i="22"/>
  <c r="J192" i="22"/>
  <c r="I192" i="22"/>
  <c r="L188" i="22"/>
  <c r="K188" i="22"/>
  <c r="J188" i="22"/>
  <c r="I188" i="22"/>
  <c r="L187" i="22"/>
  <c r="K187" i="22"/>
  <c r="J187" i="22"/>
  <c r="I187" i="22"/>
  <c r="L183" i="22"/>
  <c r="K183" i="22"/>
  <c r="J183" i="22"/>
  <c r="I183" i="22"/>
  <c r="L182" i="22"/>
  <c r="K182" i="22"/>
  <c r="J182" i="22"/>
  <c r="I182" i="22"/>
  <c r="L180" i="22"/>
  <c r="K180" i="22"/>
  <c r="J180" i="22"/>
  <c r="I180" i="22"/>
  <c r="L179" i="22"/>
  <c r="K179" i="22"/>
  <c r="J179" i="22"/>
  <c r="I179" i="22"/>
  <c r="L178" i="22"/>
  <c r="K178" i="22"/>
  <c r="J178" i="22"/>
  <c r="I178" i="22"/>
  <c r="L177" i="22"/>
  <c r="K177" i="22"/>
  <c r="J177" i="22"/>
  <c r="I177" i="22"/>
  <c r="L176" i="22"/>
  <c r="K176" i="22"/>
  <c r="J176" i="22"/>
  <c r="I176" i="22"/>
  <c r="L172" i="22"/>
  <c r="K172" i="22"/>
  <c r="J172" i="22"/>
  <c r="I172" i="22"/>
  <c r="L171" i="22"/>
  <c r="K171" i="22"/>
  <c r="J171" i="22"/>
  <c r="I171" i="22"/>
  <c r="L167" i="22"/>
  <c r="K167" i="22"/>
  <c r="J167" i="22"/>
  <c r="I167" i="22"/>
  <c r="L166" i="22"/>
  <c r="K166" i="22"/>
  <c r="J166" i="22"/>
  <c r="I166" i="22"/>
  <c r="L165" i="22"/>
  <c r="K165" i="22"/>
  <c r="J165" i="22"/>
  <c r="I165" i="22"/>
  <c r="L163" i="22"/>
  <c r="K163" i="22"/>
  <c r="J163" i="22"/>
  <c r="I163" i="22"/>
  <c r="L162" i="22"/>
  <c r="K162" i="22"/>
  <c r="J162" i="22"/>
  <c r="I162" i="22"/>
  <c r="L161" i="22"/>
  <c r="K161" i="22"/>
  <c r="J161" i="22"/>
  <c r="I161" i="22"/>
  <c r="L160" i="22"/>
  <c r="K160" i="22"/>
  <c r="J160" i="22"/>
  <c r="I160" i="22"/>
  <c r="L158" i="22"/>
  <c r="K158" i="22"/>
  <c r="J158" i="22"/>
  <c r="I158" i="22"/>
  <c r="L157" i="22"/>
  <c r="K157" i="22"/>
  <c r="J157" i="22"/>
  <c r="I157" i="22"/>
  <c r="L153" i="22"/>
  <c r="K153" i="22"/>
  <c r="J153" i="22"/>
  <c r="I153" i="22"/>
  <c r="I152" i="22" s="1"/>
  <c r="I151" i="22" s="1"/>
  <c r="I150" i="22" s="1"/>
  <c r="L152" i="22"/>
  <c r="K152" i="22"/>
  <c r="J152" i="22"/>
  <c r="L151" i="22"/>
  <c r="K151" i="22"/>
  <c r="J151" i="22"/>
  <c r="L150" i="22"/>
  <c r="K150" i="22"/>
  <c r="J150" i="22"/>
  <c r="L147" i="22"/>
  <c r="K147" i="22"/>
  <c r="J147" i="22"/>
  <c r="I147" i="22"/>
  <c r="L146" i="22"/>
  <c r="K146" i="22"/>
  <c r="J146" i="22"/>
  <c r="I146" i="22"/>
  <c r="L145" i="22"/>
  <c r="K145" i="22"/>
  <c r="J145" i="22"/>
  <c r="I145" i="22"/>
  <c r="L143" i="22"/>
  <c r="K143" i="22"/>
  <c r="J143" i="22"/>
  <c r="I143" i="22"/>
  <c r="L142" i="22"/>
  <c r="K142" i="22"/>
  <c r="J142" i="22"/>
  <c r="I142" i="22"/>
  <c r="L139" i="22"/>
  <c r="K139" i="22"/>
  <c r="J139" i="22"/>
  <c r="I139" i="22"/>
  <c r="L138" i="22"/>
  <c r="K138" i="22"/>
  <c r="J138" i="22"/>
  <c r="I138" i="22"/>
  <c r="L137" i="22"/>
  <c r="K137" i="22"/>
  <c r="J137" i="22"/>
  <c r="I137" i="22"/>
  <c r="L134" i="22"/>
  <c r="K134" i="22"/>
  <c r="J134" i="22"/>
  <c r="I134" i="22"/>
  <c r="L133" i="22"/>
  <c r="K133" i="22"/>
  <c r="J133" i="22"/>
  <c r="I133" i="22"/>
  <c r="L132" i="22"/>
  <c r="K132" i="22"/>
  <c r="J132" i="22"/>
  <c r="I132" i="22"/>
  <c r="L131" i="22"/>
  <c r="K131" i="22"/>
  <c r="J131" i="22"/>
  <c r="I131" i="22"/>
  <c r="L129" i="22"/>
  <c r="K129" i="22"/>
  <c r="J129" i="22"/>
  <c r="I129" i="22"/>
  <c r="L128" i="22"/>
  <c r="K128" i="22"/>
  <c r="J128" i="22"/>
  <c r="I128" i="22"/>
  <c r="L127" i="22"/>
  <c r="K127" i="22"/>
  <c r="J127" i="22"/>
  <c r="I127" i="22"/>
  <c r="L125" i="22"/>
  <c r="K125" i="22"/>
  <c r="J125" i="22"/>
  <c r="I125" i="22"/>
  <c r="L124" i="22"/>
  <c r="K124" i="22"/>
  <c r="J124" i="22"/>
  <c r="I124" i="22"/>
  <c r="L123" i="22"/>
  <c r="K123" i="22"/>
  <c r="J123" i="22"/>
  <c r="I123" i="22"/>
  <c r="L121" i="22"/>
  <c r="K121" i="22"/>
  <c r="J121" i="22"/>
  <c r="I121" i="22"/>
  <c r="L120" i="22"/>
  <c r="K120" i="22"/>
  <c r="J120" i="22"/>
  <c r="I120" i="22"/>
  <c r="L119" i="22"/>
  <c r="K119" i="22"/>
  <c r="J119" i="22"/>
  <c r="I119" i="22"/>
  <c r="L117" i="22"/>
  <c r="K117" i="22"/>
  <c r="J117" i="22"/>
  <c r="I117" i="22"/>
  <c r="L116" i="22"/>
  <c r="K116" i="22"/>
  <c r="J116" i="22"/>
  <c r="I116" i="22"/>
  <c r="L115" i="22"/>
  <c r="K115" i="22"/>
  <c r="J115" i="22"/>
  <c r="I115" i="22"/>
  <c r="L112" i="22"/>
  <c r="K112" i="22"/>
  <c r="J112" i="22"/>
  <c r="I112" i="22"/>
  <c r="L111" i="22"/>
  <c r="K111" i="22"/>
  <c r="J111" i="22"/>
  <c r="I111" i="22"/>
  <c r="L110" i="22"/>
  <c r="K110" i="22"/>
  <c r="J110" i="22"/>
  <c r="I110" i="22"/>
  <c r="L109" i="22"/>
  <c r="K109" i="22"/>
  <c r="J109" i="22"/>
  <c r="I109" i="22"/>
  <c r="L106" i="22"/>
  <c r="K106" i="22"/>
  <c r="J106" i="22"/>
  <c r="I106" i="22"/>
  <c r="L105" i="22"/>
  <c r="K105" i="22"/>
  <c r="J105" i="22"/>
  <c r="I105" i="22"/>
  <c r="L102" i="22"/>
  <c r="K102" i="22"/>
  <c r="J102" i="22"/>
  <c r="I102" i="22"/>
  <c r="L101" i="22"/>
  <c r="K101" i="22"/>
  <c r="J101" i="22"/>
  <c r="I101" i="22"/>
  <c r="L100" i="22"/>
  <c r="K100" i="22"/>
  <c r="J100" i="22"/>
  <c r="I100" i="22"/>
  <c r="L97" i="22"/>
  <c r="K97" i="22"/>
  <c r="J97" i="22"/>
  <c r="I97" i="22"/>
  <c r="L96" i="22"/>
  <c r="K96" i="22"/>
  <c r="J96" i="22"/>
  <c r="I96" i="22"/>
  <c r="L95" i="22"/>
  <c r="K95" i="22"/>
  <c r="J95" i="22"/>
  <c r="I95" i="22"/>
  <c r="L92" i="22"/>
  <c r="K92" i="22"/>
  <c r="J92" i="22"/>
  <c r="I92" i="22"/>
  <c r="L91" i="22"/>
  <c r="K91" i="22"/>
  <c r="J91" i="22"/>
  <c r="I91" i="22"/>
  <c r="L90" i="22"/>
  <c r="K90" i="22"/>
  <c r="J90" i="22"/>
  <c r="I90" i="22"/>
  <c r="L89" i="22"/>
  <c r="K89" i="22"/>
  <c r="J89" i="22"/>
  <c r="I89" i="22"/>
  <c r="L85" i="22"/>
  <c r="K85" i="22"/>
  <c r="J85" i="22"/>
  <c r="I85" i="22"/>
  <c r="L84" i="22"/>
  <c r="K84" i="22"/>
  <c r="J84" i="22"/>
  <c r="I84" i="22"/>
  <c r="L83" i="22"/>
  <c r="K83" i="22"/>
  <c r="J83" i="22"/>
  <c r="I83" i="22"/>
  <c r="L82" i="22"/>
  <c r="K82" i="22"/>
  <c r="J82" i="22"/>
  <c r="I82" i="22"/>
  <c r="L80" i="22"/>
  <c r="K80" i="22"/>
  <c r="J80" i="22"/>
  <c r="I80" i="22"/>
  <c r="L79" i="22"/>
  <c r="K79" i="22"/>
  <c r="J79" i="22"/>
  <c r="I79" i="22"/>
  <c r="L78" i="22"/>
  <c r="K78" i="22"/>
  <c r="J78" i="22"/>
  <c r="I78" i="22"/>
  <c r="L74" i="22"/>
  <c r="K74" i="22"/>
  <c r="J74" i="22"/>
  <c r="I74" i="22"/>
  <c r="L73" i="22"/>
  <c r="K73" i="22"/>
  <c r="J73" i="22"/>
  <c r="I73" i="22"/>
  <c r="L69" i="22"/>
  <c r="K69" i="22"/>
  <c r="J69" i="22"/>
  <c r="I69" i="22"/>
  <c r="L68" i="22"/>
  <c r="K68" i="22"/>
  <c r="J68" i="22"/>
  <c r="I68" i="22"/>
  <c r="L64" i="22"/>
  <c r="K64" i="22"/>
  <c r="J64" i="22"/>
  <c r="I64" i="22"/>
  <c r="L63" i="22"/>
  <c r="K63" i="22"/>
  <c r="J63" i="22"/>
  <c r="I63" i="22"/>
  <c r="L62" i="22"/>
  <c r="K62" i="22"/>
  <c r="J62" i="22"/>
  <c r="I62" i="22"/>
  <c r="L61" i="22"/>
  <c r="K61" i="22"/>
  <c r="J61" i="22"/>
  <c r="I61" i="22"/>
  <c r="L45" i="22"/>
  <c r="K45" i="22"/>
  <c r="K44" i="22" s="1"/>
  <c r="K43" i="22" s="1"/>
  <c r="K42" i="22" s="1"/>
  <c r="K30" i="22" s="1"/>
  <c r="K359" i="22" s="1"/>
  <c r="J45" i="22"/>
  <c r="I45" i="22"/>
  <c r="I44" i="22" s="1"/>
  <c r="I43" i="22" s="1"/>
  <c r="I42" i="22" s="1"/>
  <c r="L44" i="22"/>
  <c r="J44" i="22"/>
  <c r="L43" i="22"/>
  <c r="J43" i="22"/>
  <c r="J42" i="22" s="1"/>
  <c r="J30" i="22" s="1"/>
  <c r="J359" i="22" s="1"/>
  <c r="L42" i="22"/>
  <c r="L40" i="22"/>
  <c r="K40" i="22"/>
  <c r="J40" i="22"/>
  <c r="I40" i="22"/>
  <c r="L39" i="22"/>
  <c r="K39" i="22"/>
  <c r="J39" i="22"/>
  <c r="I39" i="22"/>
  <c r="L38" i="22"/>
  <c r="K38" i="22"/>
  <c r="J38" i="22"/>
  <c r="I38" i="22"/>
  <c r="L36" i="22"/>
  <c r="K36" i="22"/>
  <c r="J36" i="22"/>
  <c r="I36" i="22"/>
  <c r="L34" i="22"/>
  <c r="K34" i="22"/>
  <c r="J34" i="22"/>
  <c r="I34" i="22"/>
  <c r="L33" i="22"/>
  <c r="K33" i="22"/>
  <c r="J33" i="22"/>
  <c r="I33" i="22"/>
  <c r="L32" i="22"/>
  <c r="K32" i="22"/>
  <c r="J32" i="22"/>
  <c r="I32" i="22"/>
  <c r="L31" i="22"/>
  <c r="K31" i="22"/>
  <c r="J31" i="22"/>
  <c r="I31" i="22"/>
  <c r="L30" i="22"/>
  <c r="L359" i="22" s="1"/>
  <c r="I30" i="23" l="1"/>
  <c r="I359" i="23" s="1"/>
  <c r="J30" i="23"/>
  <c r="J359" i="23" s="1"/>
  <c r="L30" i="23"/>
  <c r="L359" i="23" s="1"/>
  <c r="I30" i="22"/>
  <c r="I359" i="22" s="1"/>
  <c r="L356" i="21"/>
  <c r="K356" i="21"/>
  <c r="J356" i="21"/>
  <c r="I356" i="21"/>
  <c r="L355" i="21"/>
  <c r="K355" i="21"/>
  <c r="J355" i="21"/>
  <c r="I355" i="21"/>
  <c r="L353" i="21"/>
  <c r="K353" i="21"/>
  <c r="J353" i="21"/>
  <c r="I353" i="21"/>
  <c r="L352" i="21"/>
  <c r="K352" i="21"/>
  <c r="J352" i="21"/>
  <c r="I352" i="21"/>
  <c r="L350" i="21"/>
  <c r="K350" i="21"/>
  <c r="J350" i="21"/>
  <c r="I350" i="21"/>
  <c r="L349" i="21"/>
  <c r="K349" i="21"/>
  <c r="J349" i="21"/>
  <c r="I349" i="21"/>
  <c r="L346" i="21"/>
  <c r="K346" i="21"/>
  <c r="J346" i="21"/>
  <c r="I346" i="21"/>
  <c r="L345" i="21"/>
  <c r="K345" i="21"/>
  <c r="J345" i="21"/>
  <c r="I345" i="21"/>
  <c r="L342" i="21"/>
  <c r="K342" i="21"/>
  <c r="J342" i="21"/>
  <c r="I342" i="21"/>
  <c r="L341" i="21"/>
  <c r="K341" i="21"/>
  <c r="J341" i="21"/>
  <c r="I341" i="21"/>
  <c r="L338" i="21"/>
  <c r="K338" i="21"/>
  <c r="J338" i="21"/>
  <c r="I338" i="21"/>
  <c r="L337" i="21"/>
  <c r="K337" i="21"/>
  <c r="J337" i="21"/>
  <c r="I337" i="21"/>
  <c r="L334" i="21"/>
  <c r="K334" i="21"/>
  <c r="J334" i="21"/>
  <c r="I334" i="21"/>
  <c r="L331" i="21"/>
  <c r="K331" i="21"/>
  <c r="J331" i="21"/>
  <c r="I331" i="21"/>
  <c r="P329" i="21"/>
  <c r="O329" i="21"/>
  <c r="N329" i="21"/>
  <c r="M329" i="21"/>
  <c r="L329" i="21"/>
  <c r="K329" i="21"/>
  <c r="J329" i="21"/>
  <c r="I329" i="21"/>
  <c r="L328" i="21"/>
  <c r="K328" i="21"/>
  <c r="J328" i="21"/>
  <c r="I328" i="21"/>
  <c r="L327" i="21"/>
  <c r="K327" i="21"/>
  <c r="J327" i="21"/>
  <c r="I327" i="21"/>
  <c r="L324" i="21"/>
  <c r="K324" i="21"/>
  <c r="J324" i="21"/>
  <c r="I324" i="21"/>
  <c r="L323" i="21"/>
  <c r="K323" i="21"/>
  <c r="J323" i="21"/>
  <c r="I323" i="21"/>
  <c r="L321" i="21"/>
  <c r="K321" i="21"/>
  <c r="J321" i="21"/>
  <c r="I321" i="21"/>
  <c r="L320" i="21"/>
  <c r="K320" i="21"/>
  <c r="J320" i="21"/>
  <c r="I320" i="21"/>
  <c r="L318" i="21"/>
  <c r="K318" i="21"/>
  <c r="J318" i="21"/>
  <c r="I318" i="21"/>
  <c r="L317" i="21"/>
  <c r="K317" i="21"/>
  <c r="J317" i="21"/>
  <c r="I317" i="21"/>
  <c r="L314" i="21"/>
  <c r="K314" i="21"/>
  <c r="J314" i="21"/>
  <c r="I314" i="21"/>
  <c r="L313" i="21"/>
  <c r="K313" i="21"/>
  <c r="J313" i="21"/>
  <c r="I313" i="21"/>
  <c r="L310" i="21"/>
  <c r="K310" i="21"/>
  <c r="J310" i="21"/>
  <c r="I310" i="21"/>
  <c r="L309" i="21"/>
  <c r="K309" i="21"/>
  <c r="J309" i="21"/>
  <c r="I309" i="21"/>
  <c r="L306" i="21"/>
  <c r="K306" i="21"/>
  <c r="J306" i="21"/>
  <c r="I306" i="21"/>
  <c r="L305" i="21"/>
  <c r="K305" i="21"/>
  <c r="J305" i="21"/>
  <c r="I305" i="21"/>
  <c r="L302" i="21"/>
  <c r="K302" i="21"/>
  <c r="J302" i="21"/>
  <c r="I302" i="21"/>
  <c r="L299" i="21"/>
  <c r="K299" i="21"/>
  <c r="J299" i="21"/>
  <c r="I299" i="21"/>
  <c r="L297" i="21"/>
  <c r="K297" i="21"/>
  <c r="J297" i="21"/>
  <c r="I297" i="21"/>
  <c r="L296" i="21"/>
  <c r="K296" i="21"/>
  <c r="J296" i="21"/>
  <c r="I296" i="21"/>
  <c r="L295" i="21"/>
  <c r="K295" i="21"/>
  <c r="J295" i="21"/>
  <c r="I295" i="21"/>
  <c r="L294" i="21"/>
  <c r="K294" i="21"/>
  <c r="J294" i="21"/>
  <c r="I294" i="21"/>
  <c r="L291" i="21"/>
  <c r="K291" i="21"/>
  <c r="J291" i="21"/>
  <c r="I291" i="21"/>
  <c r="L290" i="21"/>
  <c r="K290" i="21"/>
  <c r="J290" i="21"/>
  <c r="I290" i="21"/>
  <c r="L288" i="21"/>
  <c r="K288" i="21"/>
  <c r="J288" i="21"/>
  <c r="I288" i="21"/>
  <c r="L287" i="21"/>
  <c r="K287" i="21"/>
  <c r="J287" i="21"/>
  <c r="I287" i="21"/>
  <c r="L285" i="21"/>
  <c r="K285" i="21"/>
  <c r="J285" i="21"/>
  <c r="I285" i="21"/>
  <c r="L284" i="21"/>
  <c r="K284" i="21"/>
  <c r="J284" i="21"/>
  <c r="I284" i="21"/>
  <c r="L281" i="21"/>
  <c r="K281" i="21"/>
  <c r="J281" i="21"/>
  <c r="I281" i="21"/>
  <c r="L280" i="21"/>
  <c r="K280" i="21"/>
  <c r="J280" i="21"/>
  <c r="I280" i="21"/>
  <c r="L277" i="21"/>
  <c r="K277" i="21"/>
  <c r="J277" i="21"/>
  <c r="I277" i="21"/>
  <c r="L276" i="21"/>
  <c r="K276" i="21"/>
  <c r="J276" i="21"/>
  <c r="I276" i="21"/>
  <c r="L273" i="21"/>
  <c r="K273" i="21"/>
  <c r="J273" i="21"/>
  <c r="I273" i="21"/>
  <c r="L272" i="21"/>
  <c r="K272" i="21"/>
  <c r="J272" i="21"/>
  <c r="I272" i="21"/>
  <c r="L269" i="21"/>
  <c r="K269" i="21"/>
  <c r="J269" i="21"/>
  <c r="I269" i="21"/>
  <c r="L266" i="21"/>
  <c r="K266" i="21"/>
  <c r="J266" i="21"/>
  <c r="I266" i="21"/>
  <c r="L264" i="21"/>
  <c r="K264" i="21"/>
  <c r="J264" i="21"/>
  <c r="I264" i="21"/>
  <c r="L263" i="21"/>
  <c r="K263" i="21"/>
  <c r="J263" i="21"/>
  <c r="I263" i="21"/>
  <c r="L262" i="21"/>
  <c r="K262" i="21"/>
  <c r="J262" i="21"/>
  <c r="I262" i="21"/>
  <c r="L259" i="21"/>
  <c r="K259" i="21"/>
  <c r="J259" i="21"/>
  <c r="I259" i="21"/>
  <c r="L258" i="21"/>
  <c r="K258" i="21"/>
  <c r="J258" i="21"/>
  <c r="I258" i="21"/>
  <c r="L256" i="21"/>
  <c r="K256" i="21"/>
  <c r="J256" i="21"/>
  <c r="I256" i="21"/>
  <c r="L255" i="21"/>
  <c r="K255" i="21"/>
  <c r="J255" i="21"/>
  <c r="I255" i="21"/>
  <c r="L253" i="21"/>
  <c r="K253" i="21"/>
  <c r="J253" i="21"/>
  <c r="I253" i="21"/>
  <c r="L252" i="21"/>
  <c r="K252" i="21"/>
  <c r="J252" i="21"/>
  <c r="I252" i="21"/>
  <c r="L249" i="21"/>
  <c r="K249" i="21"/>
  <c r="J249" i="21"/>
  <c r="I249" i="21"/>
  <c r="L248" i="21"/>
  <c r="K248" i="21"/>
  <c r="J248" i="21"/>
  <c r="I248" i="21"/>
  <c r="L245" i="21"/>
  <c r="K245" i="21"/>
  <c r="J245" i="21"/>
  <c r="I245" i="21"/>
  <c r="L244" i="21"/>
  <c r="K244" i="21"/>
  <c r="J244" i="21"/>
  <c r="I244" i="21"/>
  <c r="L241" i="21"/>
  <c r="K241" i="21"/>
  <c r="J241" i="21"/>
  <c r="I241" i="21"/>
  <c r="L240" i="21"/>
  <c r="K240" i="21"/>
  <c r="J240" i="21"/>
  <c r="I240" i="21"/>
  <c r="L237" i="21"/>
  <c r="K237" i="21"/>
  <c r="J237" i="21"/>
  <c r="I237" i="21"/>
  <c r="L234" i="21"/>
  <c r="K234" i="21"/>
  <c r="J234" i="21"/>
  <c r="I234" i="21"/>
  <c r="L232" i="21"/>
  <c r="K232" i="21"/>
  <c r="J232" i="21"/>
  <c r="I232" i="21"/>
  <c r="L231" i="21"/>
  <c r="K231" i="21"/>
  <c r="J231" i="21"/>
  <c r="I231" i="21"/>
  <c r="L230" i="21"/>
  <c r="K230" i="21"/>
  <c r="J230" i="21"/>
  <c r="I230" i="21"/>
  <c r="L229" i="21"/>
  <c r="K229" i="21"/>
  <c r="J229" i="21"/>
  <c r="I229" i="21"/>
  <c r="L225" i="21"/>
  <c r="K225" i="21"/>
  <c r="J225" i="21"/>
  <c r="I225" i="21"/>
  <c r="L224" i="21"/>
  <c r="K224" i="21"/>
  <c r="J224" i="21"/>
  <c r="I224" i="21"/>
  <c r="L223" i="21"/>
  <c r="K223" i="21"/>
  <c r="J223" i="21"/>
  <c r="I223" i="21"/>
  <c r="L221" i="21"/>
  <c r="K221" i="21"/>
  <c r="J221" i="21"/>
  <c r="I221" i="21"/>
  <c r="L220" i="21"/>
  <c r="K220" i="21"/>
  <c r="J220" i="21"/>
  <c r="I220" i="21"/>
  <c r="L219" i="21"/>
  <c r="K219" i="21"/>
  <c r="J219" i="21"/>
  <c r="I219" i="21"/>
  <c r="P212" i="21"/>
  <c r="O212" i="21"/>
  <c r="N212" i="21"/>
  <c r="M212" i="21"/>
  <c r="L212" i="21"/>
  <c r="K212" i="21"/>
  <c r="J212" i="21"/>
  <c r="I212" i="21"/>
  <c r="L211" i="21"/>
  <c r="K211" i="21"/>
  <c r="J211" i="21"/>
  <c r="I211" i="21"/>
  <c r="L209" i="21"/>
  <c r="K209" i="21"/>
  <c r="J209" i="21"/>
  <c r="I209" i="21"/>
  <c r="L208" i="21"/>
  <c r="K208" i="21"/>
  <c r="J208" i="21"/>
  <c r="I208" i="21"/>
  <c r="L207" i="21"/>
  <c r="K207" i="21"/>
  <c r="J207" i="21"/>
  <c r="I207" i="21"/>
  <c r="L202" i="21"/>
  <c r="K202" i="21"/>
  <c r="J202" i="21"/>
  <c r="I202" i="21"/>
  <c r="L201" i="21"/>
  <c r="K201" i="21"/>
  <c r="J201" i="21"/>
  <c r="I201" i="21"/>
  <c r="L200" i="21"/>
  <c r="K200" i="21"/>
  <c r="J200" i="21"/>
  <c r="I200" i="21"/>
  <c r="L198" i="21"/>
  <c r="K198" i="21"/>
  <c r="J198" i="21"/>
  <c r="I198" i="21"/>
  <c r="L197" i="21"/>
  <c r="K197" i="21"/>
  <c r="J197" i="21"/>
  <c r="I197" i="21"/>
  <c r="L193" i="21"/>
  <c r="K193" i="21"/>
  <c r="J193" i="21"/>
  <c r="I193" i="21"/>
  <c r="L192" i="21"/>
  <c r="K192" i="21"/>
  <c r="J192" i="21"/>
  <c r="I192" i="21"/>
  <c r="L188" i="21"/>
  <c r="K188" i="21"/>
  <c r="J188" i="21"/>
  <c r="I188" i="21"/>
  <c r="L187" i="21"/>
  <c r="K187" i="21"/>
  <c r="J187" i="21"/>
  <c r="I187" i="21"/>
  <c r="L183" i="21"/>
  <c r="K183" i="21"/>
  <c r="J183" i="21"/>
  <c r="I183" i="21"/>
  <c r="L182" i="21"/>
  <c r="K182" i="21"/>
  <c r="J182" i="21"/>
  <c r="I182" i="21"/>
  <c r="L180" i="21"/>
  <c r="K180" i="21"/>
  <c r="J180" i="21"/>
  <c r="I180" i="21"/>
  <c r="L179" i="21"/>
  <c r="K179" i="21"/>
  <c r="J179" i="21"/>
  <c r="I179" i="21"/>
  <c r="L178" i="21"/>
  <c r="K178" i="21"/>
  <c r="J178" i="21"/>
  <c r="I178" i="21"/>
  <c r="L177" i="21"/>
  <c r="K177" i="21"/>
  <c r="J177" i="21"/>
  <c r="I177" i="21"/>
  <c r="L176" i="21"/>
  <c r="K176" i="21"/>
  <c r="J176" i="21"/>
  <c r="I176" i="21"/>
  <c r="L172" i="21"/>
  <c r="K172" i="21"/>
  <c r="J172" i="21"/>
  <c r="I172" i="21"/>
  <c r="L171" i="21"/>
  <c r="K171" i="21"/>
  <c r="J171" i="21"/>
  <c r="I171" i="21"/>
  <c r="L167" i="21"/>
  <c r="K167" i="21"/>
  <c r="J167" i="21"/>
  <c r="I167" i="21"/>
  <c r="L166" i="21"/>
  <c r="K166" i="21"/>
  <c r="J166" i="21"/>
  <c r="I166" i="21"/>
  <c r="L165" i="21"/>
  <c r="K165" i="21"/>
  <c r="J165" i="21"/>
  <c r="I165" i="21"/>
  <c r="L163" i="21"/>
  <c r="K163" i="21"/>
  <c r="J163" i="21"/>
  <c r="I163" i="21"/>
  <c r="L162" i="21"/>
  <c r="K162" i="21"/>
  <c r="J162" i="21"/>
  <c r="I162" i="21"/>
  <c r="L161" i="21"/>
  <c r="K161" i="21"/>
  <c r="J161" i="21"/>
  <c r="I161" i="21"/>
  <c r="L160" i="21"/>
  <c r="K160" i="21"/>
  <c r="J160" i="21"/>
  <c r="I160" i="21"/>
  <c r="L158" i="21"/>
  <c r="K158" i="21"/>
  <c r="J158" i="21"/>
  <c r="I158" i="21"/>
  <c r="L157" i="21"/>
  <c r="K157" i="21"/>
  <c r="J157" i="21"/>
  <c r="I157" i="21"/>
  <c r="L153" i="21"/>
  <c r="K153" i="21"/>
  <c r="J153" i="21"/>
  <c r="I153" i="21"/>
  <c r="L152" i="21"/>
  <c r="K152" i="21"/>
  <c r="J152" i="21"/>
  <c r="I152" i="21"/>
  <c r="L151" i="21"/>
  <c r="K151" i="21"/>
  <c r="K150" i="21" s="1"/>
  <c r="K30" i="21" s="1"/>
  <c r="K359" i="21" s="1"/>
  <c r="J151" i="21"/>
  <c r="I151" i="21"/>
  <c r="L150" i="21"/>
  <c r="L30" i="21" s="1"/>
  <c r="L359" i="21" s="1"/>
  <c r="J150" i="21"/>
  <c r="I150" i="21"/>
  <c r="L147" i="21"/>
  <c r="K147" i="21"/>
  <c r="J147" i="21"/>
  <c r="I147" i="21"/>
  <c r="L146" i="21"/>
  <c r="K146" i="21"/>
  <c r="J146" i="21"/>
  <c r="I146" i="21"/>
  <c r="L145" i="21"/>
  <c r="K145" i="21"/>
  <c r="J145" i="21"/>
  <c r="I145" i="21"/>
  <c r="L143" i="21"/>
  <c r="K143" i="21"/>
  <c r="J143" i="21"/>
  <c r="I143" i="21"/>
  <c r="L142" i="21"/>
  <c r="K142" i="21"/>
  <c r="J142" i="21"/>
  <c r="I142" i="21"/>
  <c r="L139" i="21"/>
  <c r="K139" i="21"/>
  <c r="J139" i="21"/>
  <c r="I139" i="21"/>
  <c r="L138" i="21"/>
  <c r="K138" i="21"/>
  <c r="J138" i="21"/>
  <c r="I138" i="21"/>
  <c r="L137" i="21"/>
  <c r="K137" i="21"/>
  <c r="J137" i="21"/>
  <c r="I137" i="21"/>
  <c r="L134" i="21"/>
  <c r="K134" i="21"/>
  <c r="J134" i="21"/>
  <c r="I134" i="21"/>
  <c r="L133" i="21"/>
  <c r="K133" i="21"/>
  <c r="J133" i="21"/>
  <c r="I133" i="21"/>
  <c r="L132" i="21"/>
  <c r="K132" i="21"/>
  <c r="J132" i="21"/>
  <c r="I132" i="21"/>
  <c r="L131" i="21"/>
  <c r="K131" i="21"/>
  <c r="J131" i="21"/>
  <c r="I131" i="21"/>
  <c r="L129" i="21"/>
  <c r="K129" i="21"/>
  <c r="J129" i="21"/>
  <c r="I129" i="21"/>
  <c r="L128" i="21"/>
  <c r="K128" i="21"/>
  <c r="J128" i="21"/>
  <c r="I128" i="21"/>
  <c r="L127" i="21"/>
  <c r="K127" i="21"/>
  <c r="J127" i="21"/>
  <c r="I127" i="21"/>
  <c r="L125" i="21"/>
  <c r="K125" i="21"/>
  <c r="J125" i="21"/>
  <c r="I125" i="21"/>
  <c r="L124" i="21"/>
  <c r="K124" i="21"/>
  <c r="J124" i="21"/>
  <c r="I124" i="21"/>
  <c r="L123" i="21"/>
  <c r="K123" i="21"/>
  <c r="J123" i="21"/>
  <c r="I123" i="21"/>
  <c r="L121" i="21"/>
  <c r="K121" i="21"/>
  <c r="J121" i="21"/>
  <c r="I121" i="21"/>
  <c r="L120" i="21"/>
  <c r="K120" i="21"/>
  <c r="J120" i="21"/>
  <c r="I120" i="21"/>
  <c r="L119" i="21"/>
  <c r="K119" i="21"/>
  <c r="J119" i="21"/>
  <c r="I119" i="21"/>
  <c r="L117" i="21"/>
  <c r="K117" i="21"/>
  <c r="J117" i="21"/>
  <c r="I117" i="21"/>
  <c r="L116" i="21"/>
  <c r="K116" i="21"/>
  <c r="J116" i="21"/>
  <c r="I116" i="21"/>
  <c r="L115" i="21"/>
  <c r="K115" i="21"/>
  <c r="J115" i="21"/>
  <c r="I115" i="21"/>
  <c r="L112" i="21"/>
  <c r="K112" i="21"/>
  <c r="J112" i="21"/>
  <c r="I112" i="21"/>
  <c r="L111" i="21"/>
  <c r="K111" i="21"/>
  <c r="J111" i="21"/>
  <c r="I111" i="21"/>
  <c r="L110" i="21"/>
  <c r="K110" i="21"/>
  <c r="J110" i="21"/>
  <c r="I110" i="21"/>
  <c r="L109" i="21"/>
  <c r="K109" i="21"/>
  <c r="J109" i="21"/>
  <c r="I109" i="21"/>
  <c r="L106" i="21"/>
  <c r="K106" i="21"/>
  <c r="J106" i="21"/>
  <c r="I106" i="21"/>
  <c r="L105" i="21"/>
  <c r="K105" i="21"/>
  <c r="J105" i="21"/>
  <c r="I105" i="21"/>
  <c r="L102" i="21"/>
  <c r="K102" i="21"/>
  <c r="J102" i="21"/>
  <c r="I102" i="21"/>
  <c r="L101" i="21"/>
  <c r="K101" i="21"/>
  <c r="J101" i="21"/>
  <c r="I101" i="21"/>
  <c r="L100" i="21"/>
  <c r="K100" i="21"/>
  <c r="J100" i="21"/>
  <c r="I100" i="21"/>
  <c r="L97" i="21"/>
  <c r="K97" i="21"/>
  <c r="J97" i="21"/>
  <c r="I97" i="21"/>
  <c r="L96" i="21"/>
  <c r="K96" i="21"/>
  <c r="J96" i="21"/>
  <c r="I96" i="21"/>
  <c r="L95" i="21"/>
  <c r="K95" i="21"/>
  <c r="J95" i="21"/>
  <c r="I95" i="21"/>
  <c r="L92" i="21"/>
  <c r="K92" i="21"/>
  <c r="J92" i="21"/>
  <c r="I92" i="21"/>
  <c r="L91" i="21"/>
  <c r="K91" i="21"/>
  <c r="J91" i="21"/>
  <c r="I91" i="21"/>
  <c r="L90" i="21"/>
  <c r="K90" i="21"/>
  <c r="J90" i="21"/>
  <c r="I90" i="21"/>
  <c r="L89" i="21"/>
  <c r="K89" i="21"/>
  <c r="J89" i="21"/>
  <c r="I89" i="21"/>
  <c r="L85" i="21"/>
  <c r="K85" i="21"/>
  <c r="J85" i="21"/>
  <c r="I85" i="21"/>
  <c r="L84" i="21"/>
  <c r="K84" i="21"/>
  <c r="J84" i="21"/>
  <c r="I84" i="21"/>
  <c r="L83" i="21"/>
  <c r="K83" i="21"/>
  <c r="J83" i="21"/>
  <c r="I83" i="21"/>
  <c r="L82" i="21"/>
  <c r="K82" i="21"/>
  <c r="J82" i="21"/>
  <c r="I82" i="21"/>
  <c r="L80" i="21"/>
  <c r="K80" i="21"/>
  <c r="J80" i="21"/>
  <c r="I80" i="21"/>
  <c r="L79" i="21"/>
  <c r="K79" i="21"/>
  <c r="J79" i="21"/>
  <c r="I79" i="21"/>
  <c r="L78" i="21"/>
  <c r="K78" i="21"/>
  <c r="J78" i="21"/>
  <c r="I78" i="21"/>
  <c r="L74" i="21"/>
  <c r="K74" i="21"/>
  <c r="J74" i="21"/>
  <c r="I74" i="21"/>
  <c r="L73" i="21"/>
  <c r="K73" i="21"/>
  <c r="J73" i="21"/>
  <c r="I73" i="21"/>
  <c r="L69" i="21"/>
  <c r="K69" i="21"/>
  <c r="J69" i="21"/>
  <c r="I69" i="21"/>
  <c r="L68" i="21"/>
  <c r="K68" i="21"/>
  <c r="J68" i="21"/>
  <c r="I68" i="21"/>
  <c r="L64" i="21"/>
  <c r="K64" i="21"/>
  <c r="J64" i="21"/>
  <c r="I64" i="21"/>
  <c r="L63" i="21"/>
  <c r="K63" i="21"/>
  <c r="J63" i="21"/>
  <c r="I63" i="21"/>
  <c r="L62" i="21"/>
  <c r="K62" i="21"/>
  <c r="J62" i="21"/>
  <c r="I62" i="21"/>
  <c r="L61" i="21"/>
  <c r="K61" i="21"/>
  <c r="J61" i="21"/>
  <c r="I61" i="21"/>
  <c r="L45" i="21"/>
  <c r="K45" i="21"/>
  <c r="J45" i="21"/>
  <c r="I45" i="21"/>
  <c r="L44" i="21"/>
  <c r="K44" i="21"/>
  <c r="J44" i="21"/>
  <c r="I44" i="21"/>
  <c r="L43" i="21"/>
  <c r="K43" i="21"/>
  <c r="J43" i="21"/>
  <c r="I43" i="21"/>
  <c r="L42" i="21"/>
  <c r="K42" i="21"/>
  <c r="J42" i="21"/>
  <c r="I42" i="21"/>
  <c r="L40" i="21"/>
  <c r="K40" i="21"/>
  <c r="J40" i="21"/>
  <c r="I40" i="21"/>
  <c r="L39" i="21"/>
  <c r="K39" i="21"/>
  <c r="J39" i="21"/>
  <c r="I39" i="21"/>
  <c r="L38" i="21"/>
  <c r="K38" i="21"/>
  <c r="J38" i="21"/>
  <c r="I38" i="21"/>
  <c r="L36" i="21"/>
  <c r="K36" i="21"/>
  <c r="J36" i="21"/>
  <c r="I36" i="21"/>
  <c r="L34" i="21"/>
  <c r="K34" i="21"/>
  <c r="J34" i="21"/>
  <c r="I34" i="21"/>
  <c r="L33" i="21"/>
  <c r="K33" i="21"/>
  <c r="J33" i="21"/>
  <c r="I33" i="21"/>
  <c r="L32" i="21"/>
  <c r="K32" i="21"/>
  <c r="J32" i="21"/>
  <c r="I32" i="21"/>
  <c r="L31" i="21"/>
  <c r="K31" i="21"/>
  <c r="J31" i="21"/>
  <c r="I31" i="21"/>
  <c r="J30" i="21"/>
  <c r="J359" i="21" s="1"/>
  <c r="I30" i="21"/>
  <c r="I359" i="21" s="1"/>
  <c r="L356" i="20" l="1"/>
  <c r="K356" i="20"/>
  <c r="J356" i="20"/>
  <c r="I356" i="20"/>
  <c r="L355" i="20"/>
  <c r="K355" i="20"/>
  <c r="J355" i="20"/>
  <c r="I355" i="20"/>
  <c r="L353" i="20"/>
  <c r="K353" i="20"/>
  <c r="J353" i="20"/>
  <c r="I353" i="20"/>
  <c r="L352" i="20"/>
  <c r="K352" i="20"/>
  <c r="J352" i="20"/>
  <c r="I352" i="20"/>
  <c r="L350" i="20"/>
  <c r="K350" i="20"/>
  <c r="J350" i="20"/>
  <c r="I350" i="20"/>
  <c r="L349" i="20"/>
  <c r="K349" i="20"/>
  <c r="J349" i="20"/>
  <c r="I349" i="20"/>
  <c r="L346" i="20"/>
  <c r="K346" i="20"/>
  <c r="J346" i="20"/>
  <c r="I346" i="20"/>
  <c r="L345" i="20"/>
  <c r="K345" i="20"/>
  <c r="J345" i="20"/>
  <c r="I345" i="20"/>
  <c r="L342" i="20"/>
  <c r="K342" i="20"/>
  <c r="J342" i="20"/>
  <c r="I342" i="20"/>
  <c r="L341" i="20"/>
  <c r="K341" i="20"/>
  <c r="J341" i="20"/>
  <c r="I341" i="20"/>
  <c r="L338" i="20"/>
  <c r="K338" i="20"/>
  <c r="J338" i="20"/>
  <c r="I338" i="20"/>
  <c r="L337" i="20"/>
  <c r="K337" i="20"/>
  <c r="J337" i="20"/>
  <c r="I337" i="20"/>
  <c r="L334" i="20"/>
  <c r="K334" i="20"/>
  <c r="J334" i="20"/>
  <c r="I334" i="20"/>
  <c r="L331" i="20"/>
  <c r="K331" i="20"/>
  <c r="J331" i="20"/>
  <c r="I331" i="20"/>
  <c r="P329" i="20"/>
  <c r="O329" i="20"/>
  <c r="N329" i="20"/>
  <c r="M329" i="20"/>
  <c r="L329" i="20"/>
  <c r="K329" i="20"/>
  <c r="J329" i="20"/>
  <c r="I329" i="20"/>
  <c r="L328" i="20"/>
  <c r="K328" i="20"/>
  <c r="J328" i="20"/>
  <c r="I328" i="20"/>
  <c r="L327" i="20"/>
  <c r="K327" i="20"/>
  <c r="J327" i="20"/>
  <c r="I327" i="20"/>
  <c r="L324" i="20"/>
  <c r="K324" i="20"/>
  <c r="J324" i="20"/>
  <c r="I324" i="20"/>
  <c r="L323" i="20"/>
  <c r="K323" i="20"/>
  <c r="J323" i="20"/>
  <c r="I323" i="20"/>
  <c r="L321" i="20"/>
  <c r="K321" i="20"/>
  <c r="J321" i="20"/>
  <c r="I321" i="20"/>
  <c r="L320" i="20"/>
  <c r="K320" i="20"/>
  <c r="J320" i="20"/>
  <c r="I320" i="20"/>
  <c r="L318" i="20"/>
  <c r="K318" i="20"/>
  <c r="J318" i="20"/>
  <c r="I318" i="20"/>
  <c r="L317" i="20"/>
  <c r="K317" i="20"/>
  <c r="J317" i="20"/>
  <c r="I317" i="20"/>
  <c r="L314" i="20"/>
  <c r="K314" i="20"/>
  <c r="J314" i="20"/>
  <c r="I314" i="20"/>
  <c r="L313" i="20"/>
  <c r="K313" i="20"/>
  <c r="J313" i="20"/>
  <c r="I313" i="20"/>
  <c r="L310" i="20"/>
  <c r="K310" i="20"/>
  <c r="J310" i="20"/>
  <c r="I310" i="20"/>
  <c r="L309" i="20"/>
  <c r="K309" i="20"/>
  <c r="J309" i="20"/>
  <c r="I309" i="20"/>
  <c r="L306" i="20"/>
  <c r="K306" i="20"/>
  <c r="J306" i="20"/>
  <c r="I306" i="20"/>
  <c r="L305" i="20"/>
  <c r="K305" i="20"/>
  <c r="J305" i="20"/>
  <c r="I305" i="20"/>
  <c r="L302" i="20"/>
  <c r="K302" i="20"/>
  <c r="J302" i="20"/>
  <c r="I302" i="20"/>
  <c r="L299" i="20"/>
  <c r="K299" i="20"/>
  <c r="J299" i="20"/>
  <c r="I299" i="20"/>
  <c r="L297" i="20"/>
  <c r="K297" i="20"/>
  <c r="J297" i="20"/>
  <c r="I297" i="20"/>
  <c r="L296" i="20"/>
  <c r="K296" i="20"/>
  <c r="J296" i="20"/>
  <c r="I296" i="20"/>
  <c r="L295" i="20"/>
  <c r="K295" i="20"/>
  <c r="J295" i="20"/>
  <c r="I295" i="20"/>
  <c r="L294" i="20"/>
  <c r="K294" i="20"/>
  <c r="J294" i="20"/>
  <c r="I294" i="20"/>
  <c r="L291" i="20"/>
  <c r="K291" i="20"/>
  <c r="J291" i="20"/>
  <c r="I291" i="20"/>
  <c r="L290" i="20"/>
  <c r="K290" i="20"/>
  <c r="J290" i="20"/>
  <c r="I290" i="20"/>
  <c r="L288" i="20"/>
  <c r="K288" i="20"/>
  <c r="J288" i="20"/>
  <c r="I288" i="20"/>
  <c r="L287" i="20"/>
  <c r="K287" i="20"/>
  <c r="J287" i="20"/>
  <c r="I287" i="20"/>
  <c r="L285" i="20"/>
  <c r="K285" i="20"/>
  <c r="J285" i="20"/>
  <c r="I285" i="20"/>
  <c r="L284" i="20"/>
  <c r="K284" i="20"/>
  <c r="J284" i="20"/>
  <c r="I284" i="20"/>
  <c r="L281" i="20"/>
  <c r="K281" i="20"/>
  <c r="J281" i="20"/>
  <c r="I281" i="20"/>
  <c r="L280" i="20"/>
  <c r="K280" i="20"/>
  <c r="J280" i="20"/>
  <c r="I280" i="20"/>
  <c r="L277" i="20"/>
  <c r="K277" i="20"/>
  <c r="J277" i="20"/>
  <c r="I277" i="20"/>
  <c r="L276" i="20"/>
  <c r="K276" i="20"/>
  <c r="J276" i="20"/>
  <c r="I276" i="20"/>
  <c r="L273" i="20"/>
  <c r="K273" i="20"/>
  <c r="J273" i="20"/>
  <c r="I273" i="20"/>
  <c r="L272" i="20"/>
  <c r="K272" i="20"/>
  <c r="J272" i="20"/>
  <c r="I272" i="20"/>
  <c r="L269" i="20"/>
  <c r="K269" i="20"/>
  <c r="J269" i="20"/>
  <c r="I269" i="20"/>
  <c r="L266" i="20"/>
  <c r="K266" i="20"/>
  <c r="J266" i="20"/>
  <c r="I266" i="20"/>
  <c r="L264" i="20"/>
  <c r="K264" i="20"/>
  <c r="J264" i="20"/>
  <c r="I264" i="20"/>
  <c r="L263" i="20"/>
  <c r="K263" i="20"/>
  <c r="J263" i="20"/>
  <c r="I263" i="20"/>
  <c r="L262" i="20"/>
  <c r="K262" i="20"/>
  <c r="J262" i="20"/>
  <c r="I262" i="20"/>
  <c r="L259" i="20"/>
  <c r="K259" i="20"/>
  <c r="J259" i="20"/>
  <c r="I259" i="20"/>
  <c r="L258" i="20"/>
  <c r="K258" i="20"/>
  <c r="J258" i="20"/>
  <c r="I258" i="20"/>
  <c r="L256" i="20"/>
  <c r="K256" i="20"/>
  <c r="J256" i="20"/>
  <c r="I256" i="20"/>
  <c r="L255" i="20"/>
  <c r="K255" i="20"/>
  <c r="J255" i="20"/>
  <c r="I255" i="20"/>
  <c r="L253" i="20"/>
  <c r="K253" i="20"/>
  <c r="J253" i="20"/>
  <c r="I253" i="20"/>
  <c r="L252" i="20"/>
  <c r="K252" i="20"/>
  <c r="J252" i="20"/>
  <c r="I252" i="20"/>
  <c r="L249" i="20"/>
  <c r="K249" i="20"/>
  <c r="J249" i="20"/>
  <c r="I249" i="20"/>
  <c r="L248" i="20"/>
  <c r="K248" i="20"/>
  <c r="J248" i="20"/>
  <c r="I248" i="20"/>
  <c r="L245" i="20"/>
  <c r="K245" i="20"/>
  <c r="J245" i="20"/>
  <c r="I245" i="20"/>
  <c r="L244" i="20"/>
  <c r="K244" i="20"/>
  <c r="J244" i="20"/>
  <c r="I244" i="20"/>
  <c r="L241" i="20"/>
  <c r="K241" i="20"/>
  <c r="J241" i="20"/>
  <c r="I241" i="20"/>
  <c r="L240" i="20"/>
  <c r="K240" i="20"/>
  <c r="J240" i="20"/>
  <c r="I240" i="20"/>
  <c r="L237" i="20"/>
  <c r="K237" i="20"/>
  <c r="J237" i="20"/>
  <c r="I237" i="20"/>
  <c r="L234" i="20"/>
  <c r="K234" i="20"/>
  <c r="J234" i="20"/>
  <c r="I234" i="20"/>
  <c r="L232" i="20"/>
  <c r="K232" i="20"/>
  <c r="J232" i="20"/>
  <c r="I232" i="20"/>
  <c r="L231" i="20"/>
  <c r="K231" i="20"/>
  <c r="J231" i="20"/>
  <c r="I231" i="20"/>
  <c r="L230" i="20"/>
  <c r="K230" i="20"/>
  <c r="J230" i="20"/>
  <c r="I230" i="20"/>
  <c r="L229" i="20"/>
  <c r="K229" i="20"/>
  <c r="J229" i="20"/>
  <c r="I229" i="20"/>
  <c r="L225" i="20"/>
  <c r="K225" i="20"/>
  <c r="J225" i="20"/>
  <c r="I225" i="20"/>
  <c r="L224" i="20"/>
  <c r="K224" i="20"/>
  <c r="J224" i="20"/>
  <c r="I224" i="20"/>
  <c r="L223" i="20"/>
  <c r="K223" i="20"/>
  <c r="J223" i="20"/>
  <c r="I223" i="20"/>
  <c r="L221" i="20"/>
  <c r="K221" i="20"/>
  <c r="J221" i="20"/>
  <c r="I221" i="20"/>
  <c r="L220" i="20"/>
  <c r="K220" i="20"/>
  <c r="J220" i="20"/>
  <c r="I220" i="20"/>
  <c r="L219" i="20"/>
  <c r="K219" i="20"/>
  <c r="J219" i="20"/>
  <c r="I219" i="20"/>
  <c r="P212" i="20"/>
  <c r="O212" i="20"/>
  <c r="N212" i="20"/>
  <c r="M212" i="20"/>
  <c r="L212" i="20"/>
  <c r="K212" i="20"/>
  <c r="J212" i="20"/>
  <c r="I212" i="20"/>
  <c r="L211" i="20"/>
  <c r="K211" i="20"/>
  <c r="J211" i="20"/>
  <c r="I211" i="20"/>
  <c r="L209" i="20"/>
  <c r="K209" i="20"/>
  <c r="J209" i="20"/>
  <c r="I209" i="20"/>
  <c r="L208" i="20"/>
  <c r="K208" i="20"/>
  <c r="J208" i="20"/>
  <c r="I208" i="20"/>
  <c r="L207" i="20"/>
  <c r="K207" i="20"/>
  <c r="J207" i="20"/>
  <c r="I207" i="20"/>
  <c r="L202" i="20"/>
  <c r="K202" i="20"/>
  <c r="J202" i="20"/>
  <c r="I202" i="20"/>
  <c r="L201" i="20"/>
  <c r="K201" i="20"/>
  <c r="J201" i="20"/>
  <c r="I201" i="20"/>
  <c r="L200" i="20"/>
  <c r="K200" i="20"/>
  <c r="J200" i="20"/>
  <c r="I200" i="20"/>
  <c r="L198" i="20"/>
  <c r="K198" i="20"/>
  <c r="J198" i="20"/>
  <c r="I198" i="20"/>
  <c r="L197" i="20"/>
  <c r="K197" i="20"/>
  <c r="J197" i="20"/>
  <c r="I197" i="20"/>
  <c r="L193" i="20"/>
  <c r="K193" i="20"/>
  <c r="J193" i="20"/>
  <c r="I193" i="20"/>
  <c r="L192" i="20"/>
  <c r="K192" i="20"/>
  <c r="J192" i="20"/>
  <c r="I192" i="20"/>
  <c r="L188" i="20"/>
  <c r="K188" i="20"/>
  <c r="J188" i="20"/>
  <c r="I188" i="20"/>
  <c r="L187" i="20"/>
  <c r="K187" i="20"/>
  <c r="J187" i="20"/>
  <c r="I187" i="20"/>
  <c r="L183" i="20"/>
  <c r="K183" i="20"/>
  <c r="J183" i="20"/>
  <c r="I183" i="20"/>
  <c r="L182" i="20"/>
  <c r="K182" i="20"/>
  <c r="J182" i="20"/>
  <c r="I182" i="20"/>
  <c r="L180" i="20"/>
  <c r="K180" i="20"/>
  <c r="J180" i="20"/>
  <c r="I180" i="20"/>
  <c r="L179" i="20"/>
  <c r="K179" i="20"/>
  <c r="J179" i="20"/>
  <c r="I179" i="20"/>
  <c r="L178" i="20"/>
  <c r="K178" i="20"/>
  <c r="J178" i="20"/>
  <c r="I178" i="20"/>
  <c r="L177" i="20"/>
  <c r="K177" i="20"/>
  <c r="J177" i="20"/>
  <c r="I177" i="20"/>
  <c r="L176" i="20"/>
  <c r="K176" i="20"/>
  <c r="J176" i="20"/>
  <c r="I176" i="20"/>
  <c r="L172" i="20"/>
  <c r="K172" i="20"/>
  <c r="J172" i="20"/>
  <c r="I172" i="20"/>
  <c r="L171" i="20"/>
  <c r="K171" i="20"/>
  <c r="J171" i="20"/>
  <c r="I171" i="20"/>
  <c r="L167" i="20"/>
  <c r="K167" i="20"/>
  <c r="J167" i="20"/>
  <c r="I167" i="20"/>
  <c r="L166" i="20"/>
  <c r="K166" i="20"/>
  <c r="J166" i="20"/>
  <c r="I166" i="20"/>
  <c r="L165" i="20"/>
  <c r="K165" i="20"/>
  <c r="J165" i="20"/>
  <c r="I165" i="20"/>
  <c r="L163" i="20"/>
  <c r="K163" i="20"/>
  <c r="J163" i="20"/>
  <c r="I163" i="20"/>
  <c r="L162" i="20"/>
  <c r="K162" i="20"/>
  <c r="J162" i="20"/>
  <c r="I162" i="20"/>
  <c r="L161" i="20"/>
  <c r="K161" i="20"/>
  <c r="J161" i="20"/>
  <c r="I161" i="20"/>
  <c r="L160" i="20"/>
  <c r="K160" i="20"/>
  <c r="J160" i="20"/>
  <c r="I160" i="20"/>
  <c r="L158" i="20"/>
  <c r="K158" i="20"/>
  <c r="J158" i="20"/>
  <c r="I158" i="20"/>
  <c r="L157" i="20"/>
  <c r="K157" i="20"/>
  <c r="J157" i="20"/>
  <c r="I157" i="20"/>
  <c r="L153" i="20"/>
  <c r="K153" i="20"/>
  <c r="J153" i="20"/>
  <c r="I153" i="20"/>
  <c r="L152" i="20"/>
  <c r="K152" i="20"/>
  <c r="J152" i="20"/>
  <c r="I152" i="20"/>
  <c r="L151" i="20"/>
  <c r="K151" i="20"/>
  <c r="J151" i="20"/>
  <c r="I151" i="20"/>
  <c r="L150" i="20"/>
  <c r="K150" i="20"/>
  <c r="J150" i="20"/>
  <c r="I150" i="20"/>
  <c r="L147" i="20"/>
  <c r="K147" i="20"/>
  <c r="J147" i="20"/>
  <c r="I147" i="20"/>
  <c r="L146" i="20"/>
  <c r="K146" i="20"/>
  <c r="J146" i="20"/>
  <c r="I146" i="20"/>
  <c r="L145" i="20"/>
  <c r="K145" i="20"/>
  <c r="J145" i="20"/>
  <c r="I145" i="20"/>
  <c r="L143" i="20"/>
  <c r="K143" i="20"/>
  <c r="J143" i="20"/>
  <c r="I143" i="20"/>
  <c r="L142" i="20"/>
  <c r="K142" i="20"/>
  <c r="J142" i="20"/>
  <c r="I142" i="20"/>
  <c r="L139" i="20"/>
  <c r="K139" i="20"/>
  <c r="J139" i="20"/>
  <c r="I139" i="20"/>
  <c r="L138" i="20"/>
  <c r="K138" i="20"/>
  <c r="J138" i="20"/>
  <c r="I138" i="20"/>
  <c r="L137" i="20"/>
  <c r="K137" i="20"/>
  <c r="J137" i="20"/>
  <c r="I137" i="20"/>
  <c r="L134" i="20"/>
  <c r="K134" i="20"/>
  <c r="J134" i="20"/>
  <c r="I134" i="20"/>
  <c r="L133" i="20"/>
  <c r="K133" i="20"/>
  <c r="J133" i="20"/>
  <c r="I133" i="20"/>
  <c r="L132" i="20"/>
  <c r="K132" i="20"/>
  <c r="J132" i="20"/>
  <c r="I132" i="20"/>
  <c r="L131" i="20"/>
  <c r="K131" i="20"/>
  <c r="J131" i="20"/>
  <c r="I131" i="20"/>
  <c r="L129" i="20"/>
  <c r="K129" i="20"/>
  <c r="J129" i="20"/>
  <c r="I129" i="20"/>
  <c r="L128" i="20"/>
  <c r="K128" i="20"/>
  <c r="J128" i="20"/>
  <c r="I128" i="20"/>
  <c r="L127" i="20"/>
  <c r="K127" i="20"/>
  <c r="J127" i="20"/>
  <c r="I127" i="20"/>
  <c r="L125" i="20"/>
  <c r="K125" i="20"/>
  <c r="J125" i="20"/>
  <c r="I125" i="20"/>
  <c r="L124" i="20"/>
  <c r="K124" i="20"/>
  <c r="J124" i="20"/>
  <c r="I124" i="20"/>
  <c r="L123" i="20"/>
  <c r="K123" i="20"/>
  <c r="J123" i="20"/>
  <c r="I123" i="20"/>
  <c r="L121" i="20"/>
  <c r="K121" i="20"/>
  <c r="J121" i="20"/>
  <c r="I121" i="20"/>
  <c r="L120" i="20"/>
  <c r="K120" i="20"/>
  <c r="J120" i="20"/>
  <c r="I120" i="20"/>
  <c r="L119" i="20"/>
  <c r="K119" i="20"/>
  <c r="J119" i="20"/>
  <c r="I119" i="20"/>
  <c r="L117" i="20"/>
  <c r="K117" i="20"/>
  <c r="J117" i="20"/>
  <c r="I117" i="20"/>
  <c r="L116" i="20"/>
  <c r="K116" i="20"/>
  <c r="J116" i="20"/>
  <c r="I116" i="20"/>
  <c r="L115" i="20"/>
  <c r="K115" i="20"/>
  <c r="J115" i="20"/>
  <c r="I115" i="20"/>
  <c r="L112" i="20"/>
  <c r="K112" i="20"/>
  <c r="J112" i="20"/>
  <c r="I112" i="20"/>
  <c r="L111" i="20"/>
  <c r="K111" i="20"/>
  <c r="J111" i="20"/>
  <c r="I111" i="20"/>
  <c r="L110" i="20"/>
  <c r="K110" i="20"/>
  <c r="J110" i="20"/>
  <c r="I110" i="20"/>
  <c r="L109" i="20"/>
  <c r="K109" i="20"/>
  <c r="J109" i="20"/>
  <c r="I109" i="20"/>
  <c r="L106" i="20"/>
  <c r="K106" i="20"/>
  <c r="J106" i="20"/>
  <c r="I106" i="20"/>
  <c r="L105" i="20"/>
  <c r="K105" i="20"/>
  <c r="J105" i="20"/>
  <c r="I105" i="20"/>
  <c r="L102" i="20"/>
  <c r="K102" i="20"/>
  <c r="J102" i="20"/>
  <c r="I102" i="20"/>
  <c r="L101" i="20"/>
  <c r="K101" i="20"/>
  <c r="J101" i="20"/>
  <c r="I101" i="20"/>
  <c r="L100" i="20"/>
  <c r="K100" i="20"/>
  <c r="J100" i="20"/>
  <c r="I100" i="20"/>
  <c r="L97" i="20"/>
  <c r="K97" i="20"/>
  <c r="J97" i="20"/>
  <c r="I97" i="20"/>
  <c r="L96" i="20"/>
  <c r="K96" i="20"/>
  <c r="J96" i="20"/>
  <c r="I96" i="20"/>
  <c r="L95" i="20"/>
  <c r="K95" i="20"/>
  <c r="J95" i="20"/>
  <c r="I95" i="20"/>
  <c r="L92" i="20"/>
  <c r="K92" i="20"/>
  <c r="J92" i="20"/>
  <c r="I92" i="20"/>
  <c r="L91" i="20"/>
  <c r="K91" i="20"/>
  <c r="J91" i="20"/>
  <c r="I91" i="20"/>
  <c r="L90" i="20"/>
  <c r="K90" i="20"/>
  <c r="J90" i="20"/>
  <c r="I90" i="20"/>
  <c r="L89" i="20"/>
  <c r="K89" i="20"/>
  <c r="J89" i="20"/>
  <c r="I89" i="20"/>
  <c r="L85" i="20"/>
  <c r="K85" i="20"/>
  <c r="J85" i="20"/>
  <c r="I85" i="20"/>
  <c r="L84" i="20"/>
  <c r="K84" i="20"/>
  <c r="J84" i="20"/>
  <c r="I84" i="20"/>
  <c r="L83" i="20"/>
  <c r="K83" i="20"/>
  <c r="J83" i="20"/>
  <c r="I83" i="20"/>
  <c r="L82" i="20"/>
  <c r="K82" i="20"/>
  <c r="J82" i="20"/>
  <c r="I82" i="20"/>
  <c r="L80" i="20"/>
  <c r="K80" i="20"/>
  <c r="J80" i="20"/>
  <c r="I80" i="20"/>
  <c r="L79" i="20"/>
  <c r="K79" i="20"/>
  <c r="J79" i="20"/>
  <c r="I79" i="20"/>
  <c r="L78" i="20"/>
  <c r="K78" i="20"/>
  <c r="J78" i="20"/>
  <c r="I78" i="20"/>
  <c r="L74" i="20"/>
  <c r="K74" i="20"/>
  <c r="J74" i="20"/>
  <c r="I74" i="20"/>
  <c r="L73" i="20"/>
  <c r="K73" i="20"/>
  <c r="J73" i="20"/>
  <c r="I73" i="20"/>
  <c r="L69" i="20"/>
  <c r="K69" i="20"/>
  <c r="J69" i="20"/>
  <c r="I69" i="20"/>
  <c r="L68" i="20"/>
  <c r="K68" i="20"/>
  <c r="J68" i="20"/>
  <c r="I68" i="20"/>
  <c r="L64" i="20"/>
  <c r="K64" i="20"/>
  <c r="J64" i="20"/>
  <c r="I64" i="20"/>
  <c r="L63" i="20"/>
  <c r="K63" i="20"/>
  <c r="J63" i="20"/>
  <c r="I63" i="20"/>
  <c r="L62" i="20"/>
  <c r="K62" i="20"/>
  <c r="J62" i="20"/>
  <c r="I62" i="20"/>
  <c r="L61" i="20"/>
  <c r="K61" i="20"/>
  <c r="J61" i="20"/>
  <c r="I61" i="20"/>
  <c r="L45" i="20"/>
  <c r="L44" i="20" s="1"/>
  <c r="L43" i="20" s="1"/>
  <c r="L42" i="20" s="1"/>
  <c r="L30" i="20" s="1"/>
  <c r="L359" i="20" s="1"/>
  <c r="K45" i="20"/>
  <c r="K44" i="20" s="1"/>
  <c r="K43" i="20" s="1"/>
  <c r="K42" i="20" s="1"/>
  <c r="K30" i="20" s="1"/>
  <c r="K359" i="20" s="1"/>
  <c r="J45" i="20"/>
  <c r="I45" i="20"/>
  <c r="J44" i="20"/>
  <c r="I44" i="20"/>
  <c r="J43" i="20"/>
  <c r="I43" i="20"/>
  <c r="J42" i="20"/>
  <c r="I42" i="20"/>
  <c r="L40" i="20"/>
  <c r="K40" i="20"/>
  <c r="J40" i="20"/>
  <c r="I40" i="20"/>
  <c r="L39" i="20"/>
  <c r="K39" i="20"/>
  <c r="J39" i="20"/>
  <c r="I39" i="20"/>
  <c r="L38" i="20"/>
  <c r="K38" i="20"/>
  <c r="J38" i="20"/>
  <c r="I38" i="20"/>
  <c r="L36" i="20"/>
  <c r="K36" i="20"/>
  <c r="J36" i="20"/>
  <c r="I36" i="20"/>
  <c r="L34" i="20"/>
  <c r="K34" i="20"/>
  <c r="J34" i="20"/>
  <c r="I34" i="20"/>
  <c r="L33" i="20"/>
  <c r="K33" i="20"/>
  <c r="J33" i="20"/>
  <c r="I33" i="20"/>
  <c r="L32" i="20"/>
  <c r="K32" i="20"/>
  <c r="J32" i="20"/>
  <c r="I32" i="20"/>
  <c r="L31" i="20"/>
  <c r="K31" i="20"/>
  <c r="J31" i="20"/>
  <c r="I31" i="20"/>
  <c r="J30" i="20"/>
  <c r="J359" i="20" s="1"/>
  <c r="I30" i="20"/>
  <c r="I359" i="20" s="1"/>
  <c r="L31" i="1"/>
  <c r="L356" i="19"/>
  <c r="K356" i="19"/>
  <c r="J356" i="19"/>
  <c r="I356" i="19"/>
  <c r="L355" i="19"/>
  <c r="K355" i="19"/>
  <c r="J355" i="19"/>
  <c r="I355" i="19"/>
  <c r="L353" i="19"/>
  <c r="K353" i="19"/>
  <c r="J353" i="19"/>
  <c r="I353" i="19"/>
  <c r="L352" i="19"/>
  <c r="K352" i="19"/>
  <c r="J352" i="19"/>
  <c r="I352" i="19"/>
  <c r="L350" i="19"/>
  <c r="K350" i="19"/>
  <c r="J350" i="19"/>
  <c r="I350" i="19"/>
  <c r="L349" i="19"/>
  <c r="K349" i="19"/>
  <c r="J349" i="19"/>
  <c r="I349" i="19"/>
  <c r="L346" i="19"/>
  <c r="K346" i="19"/>
  <c r="J346" i="19"/>
  <c r="I346" i="19"/>
  <c r="L345" i="19"/>
  <c r="K345" i="19"/>
  <c r="J345" i="19"/>
  <c r="I345" i="19"/>
  <c r="L342" i="19"/>
  <c r="K342" i="19"/>
  <c r="J342" i="19"/>
  <c r="I342" i="19"/>
  <c r="L341" i="19"/>
  <c r="K341" i="19"/>
  <c r="J341" i="19"/>
  <c r="I341" i="19"/>
  <c r="L338" i="19"/>
  <c r="K338" i="19"/>
  <c r="J338" i="19"/>
  <c r="I338" i="19"/>
  <c r="L337" i="19"/>
  <c r="K337" i="19"/>
  <c r="J337" i="19"/>
  <c r="I337" i="19"/>
  <c r="L334" i="19"/>
  <c r="K334" i="19"/>
  <c r="J334" i="19"/>
  <c r="I334" i="19"/>
  <c r="L331" i="19"/>
  <c r="K331" i="19"/>
  <c r="J331" i="19"/>
  <c r="I331" i="19"/>
  <c r="P329" i="19"/>
  <c r="O329" i="19"/>
  <c r="N329" i="19"/>
  <c r="M329" i="19"/>
  <c r="L329" i="19"/>
  <c r="K329" i="19"/>
  <c r="J329" i="19"/>
  <c r="I329" i="19"/>
  <c r="L328" i="19"/>
  <c r="K328" i="19"/>
  <c r="J328" i="19"/>
  <c r="I328" i="19"/>
  <c r="L327" i="19"/>
  <c r="K327" i="19"/>
  <c r="J327" i="19"/>
  <c r="I327" i="19"/>
  <c r="L324" i="19"/>
  <c r="K324" i="19"/>
  <c r="J324" i="19"/>
  <c r="I324" i="19"/>
  <c r="L323" i="19"/>
  <c r="K323" i="19"/>
  <c r="J323" i="19"/>
  <c r="I323" i="19"/>
  <c r="L321" i="19"/>
  <c r="K321" i="19"/>
  <c r="J321" i="19"/>
  <c r="I321" i="19"/>
  <c r="L320" i="19"/>
  <c r="K320" i="19"/>
  <c r="J320" i="19"/>
  <c r="I320" i="19"/>
  <c r="L318" i="19"/>
  <c r="K318" i="19"/>
  <c r="J318" i="19"/>
  <c r="I318" i="19"/>
  <c r="L317" i="19"/>
  <c r="K317" i="19"/>
  <c r="J317" i="19"/>
  <c r="I317" i="19"/>
  <c r="L314" i="19"/>
  <c r="K314" i="19"/>
  <c r="J314" i="19"/>
  <c r="I314" i="19"/>
  <c r="L313" i="19"/>
  <c r="K313" i="19"/>
  <c r="J313" i="19"/>
  <c r="I313" i="19"/>
  <c r="L310" i="19"/>
  <c r="K310" i="19"/>
  <c r="J310" i="19"/>
  <c r="I310" i="19"/>
  <c r="L309" i="19"/>
  <c r="K309" i="19"/>
  <c r="J309" i="19"/>
  <c r="I309" i="19"/>
  <c r="L306" i="19"/>
  <c r="K306" i="19"/>
  <c r="J306" i="19"/>
  <c r="I306" i="19"/>
  <c r="L305" i="19"/>
  <c r="K305" i="19"/>
  <c r="J305" i="19"/>
  <c r="I305" i="19"/>
  <c r="L302" i="19"/>
  <c r="K302" i="19"/>
  <c r="J302" i="19"/>
  <c r="I302" i="19"/>
  <c r="L299" i="19"/>
  <c r="K299" i="19"/>
  <c r="J299" i="19"/>
  <c r="I299" i="19"/>
  <c r="L297" i="19"/>
  <c r="K297" i="19"/>
  <c r="J297" i="19"/>
  <c r="I297" i="19"/>
  <c r="L296" i="19"/>
  <c r="K296" i="19"/>
  <c r="J296" i="19"/>
  <c r="I296" i="19"/>
  <c r="L295" i="19"/>
  <c r="K295" i="19"/>
  <c r="J295" i="19"/>
  <c r="I295" i="19"/>
  <c r="L294" i="19"/>
  <c r="K294" i="19"/>
  <c r="J294" i="19"/>
  <c r="I294" i="19"/>
  <c r="L291" i="19"/>
  <c r="K291" i="19"/>
  <c r="J291" i="19"/>
  <c r="I291" i="19"/>
  <c r="L290" i="19"/>
  <c r="K290" i="19"/>
  <c r="J290" i="19"/>
  <c r="I290" i="19"/>
  <c r="L288" i="19"/>
  <c r="K288" i="19"/>
  <c r="J288" i="19"/>
  <c r="I288" i="19"/>
  <c r="L287" i="19"/>
  <c r="K287" i="19"/>
  <c r="J287" i="19"/>
  <c r="I287" i="19"/>
  <c r="L285" i="19"/>
  <c r="K285" i="19"/>
  <c r="J285" i="19"/>
  <c r="I285" i="19"/>
  <c r="L284" i="19"/>
  <c r="K284" i="19"/>
  <c r="J284" i="19"/>
  <c r="I284" i="19"/>
  <c r="L281" i="19"/>
  <c r="K281" i="19"/>
  <c r="J281" i="19"/>
  <c r="I281" i="19"/>
  <c r="L280" i="19"/>
  <c r="K280" i="19"/>
  <c r="J280" i="19"/>
  <c r="I280" i="19"/>
  <c r="L277" i="19"/>
  <c r="K277" i="19"/>
  <c r="J277" i="19"/>
  <c r="I277" i="19"/>
  <c r="L276" i="19"/>
  <c r="K276" i="19"/>
  <c r="J276" i="19"/>
  <c r="I276" i="19"/>
  <c r="L273" i="19"/>
  <c r="K273" i="19"/>
  <c r="J273" i="19"/>
  <c r="I273" i="19"/>
  <c r="L272" i="19"/>
  <c r="K272" i="19"/>
  <c r="J272" i="19"/>
  <c r="I272" i="19"/>
  <c r="L269" i="19"/>
  <c r="K269" i="19"/>
  <c r="J269" i="19"/>
  <c r="I269" i="19"/>
  <c r="L266" i="19"/>
  <c r="K266" i="19"/>
  <c r="J266" i="19"/>
  <c r="I266" i="19"/>
  <c r="L264" i="19"/>
  <c r="K264" i="19"/>
  <c r="J264" i="19"/>
  <c r="I264" i="19"/>
  <c r="L263" i="19"/>
  <c r="K263" i="19"/>
  <c r="J263" i="19"/>
  <c r="I263" i="19"/>
  <c r="L262" i="19"/>
  <c r="K262" i="19"/>
  <c r="J262" i="19"/>
  <c r="I262" i="19"/>
  <c r="L259" i="19"/>
  <c r="K259" i="19"/>
  <c r="J259" i="19"/>
  <c r="I259" i="19"/>
  <c r="L258" i="19"/>
  <c r="K258" i="19"/>
  <c r="J258" i="19"/>
  <c r="I258" i="19"/>
  <c r="L256" i="19"/>
  <c r="K256" i="19"/>
  <c r="J256" i="19"/>
  <c r="I256" i="19"/>
  <c r="L255" i="19"/>
  <c r="K255" i="19"/>
  <c r="J255" i="19"/>
  <c r="I255" i="19"/>
  <c r="L253" i="19"/>
  <c r="K253" i="19"/>
  <c r="J253" i="19"/>
  <c r="I253" i="19"/>
  <c r="L252" i="19"/>
  <c r="K252" i="19"/>
  <c r="J252" i="19"/>
  <c r="I252" i="19"/>
  <c r="L249" i="19"/>
  <c r="K249" i="19"/>
  <c r="J249" i="19"/>
  <c r="I249" i="19"/>
  <c r="L248" i="19"/>
  <c r="K248" i="19"/>
  <c r="J248" i="19"/>
  <c r="I248" i="19"/>
  <c r="L245" i="19"/>
  <c r="K245" i="19"/>
  <c r="J245" i="19"/>
  <c r="I245" i="19"/>
  <c r="L244" i="19"/>
  <c r="K244" i="19"/>
  <c r="J244" i="19"/>
  <c r="I244" i="19"/>
  <c r="L241" i="19"/>
  <c r="K241" i="19"/>
  <c r="J241" i="19"/>
  <c r="I241" i="19"/>
  <c r="L240" i="19"/>
  <c r="K240" i="19"/>
  <c r="J240" i="19"/>
  <c r="I240" i="19"/>
  <c r="L237" i="19"/>
  <c r="K237" i="19"/>
  <c r="J237" i="19"/>
  <c r="I237" i="19"/>
  <c r="L234" i="19"/>
  <c r="K234" i="19"/>
  <c r="J234" i="19"/>
  <c r="I234" i="19"/>
  <c r="L232" i="19"/>
  <c r="K232" i="19"/>
  <c r="J232" i="19"/>
  <c r="I232" i="19"/>
  <c r="L231" i="19"/>
  <c r="K231" i="19"/>
  <c r="J231" i="19"/>
  <c r="I231" i="19"/>
  <c r="L230" i="19"/>
  <c r="K230" i="19"/>
  <c r="J230" i="19"/>
  <c r="I230" i="19"/>
  <c r="L229" i="19"/>
  <c r="K229" i="19"/>
  <c r="J229" i="19"/>
  <c r="I229" i="19"/>
  <c r="L225" i="19"/>
  <c r="K225" i="19"/>
  <c r="J225" i="19"/>
  <c r="I225" i="19"/>
  <c r="L224" i="19"/>
  <c r="K224" i="19"/>
  <c r="J224" i="19"/>
  <c r="I224" i="19"/>
  <c r="L223" i="19"/>
  <c r="K223" i="19"/>
  <c r="J223" i="19"/>
  <c r="I223" i="19"/>
  <c r="L221" i="19"/>
  <c r="K221" i="19"/>
  <c r="J221" i="19"/>
  <c r="I221" i="19"/>
  <c r="L220" i="19"/>
  <c r="K220" i="19"/>
  <c r="J220" i="19"/>
  <c r="I220" i="19"/>
  <c r="L219" i="19"/>
  <c r="K219" i="19"/>
  <c r="J219" i="19"/>
  <c r="I219" i="19"/>
  <c r="P212" i="19"/>
  <c r="O212" i="19"/>
  <c r="N212" i="19"/>
  <c r="M212" i="19"/>
  <c r="L212" i="19"/>
  <c r="K212" i="19"/>
  <c r="J212" i="19"/>
  <c r="I212" i="19"/>
  <c r="L211" i="19"/>
  <c r="K211" i="19"/>
  <c r="J211" i="19"/>
  <c r="I211" i="19"/>
  <c r="L209" i="19"/>
  <c r="K209" i="19"/>
  <c r="J209" i="19"/>
  <c r="I209" i="19"/>
  <c r="L208" i="19"/>
  <c r="K208" i="19"/>
  <c r="J208" i="19"/>
  <c r="I208" i="19"/>
  <c r="L207" i="19"/>
  <c r="K207" i="19"/>
  <c r="J207" i="19"/>
  <c r="I207" i="19"/>
  <c r="L202" i="19"/>
  <c r="K202" i="19"/>
  <c r="J202" i="19"/>
  <c r="I202" i="19"/>
  <c r="L201" i="19"/>
  <c r="K201" i="19"/>
  <c r="J201" i="19"/>
  <c r="I201" i="19"/>
  <c r="L200" i="19"/>
  <c r="K200" i="19"/>
  <c r="J200" i="19"/>
  <c r="I200" i="19"/>
  <c r="L198" i="19"/>
  <c r="K198" i="19"/>
  <c r="J198" i="19"/>
  <c r="I198" i="19"/>
  <c r="L197" i="19"/>
  <c r="K197" i="19"/>
  <c r="J197" i="19"/>
  <c r="I197" i="19"/>
  <c r="L193" i="19"/>
  <c r="K193" i="19"/>
  <c r="J193" i="19"/>
  <c r="I193" i="19"/>
  <c r="L192" i="19"/>
  <c r="K192" i="19"/>
  <c r="J192" i="19"/>
  <c r="I192" i="19"/>
  <c r="L188" i="19"/>
  <c r="K188" i="19"/>
  <c r="J188" i="19"/>
  <c r="I188" i="19"/>
  <c r="L187" i="19"/>
  <c r="K187" i="19"/>
  <c r="J187" i="19"/>
  <c r="I187" i="19"/>
  <c r="I178" i="19" s="1"/>
  <c r="I177" i="19" s="1"/>
  <c r="I176" i="19" s="1"/>
  <c r="L183" i="19"/>
  <c r="K183" i="19"/>
  <c r="J183" i="19"/>
  <c r="I183" i="19"/>
  <c r="L182" i="19"/>
  <c r="K182" i="19"/>
  <c r="J182" i="19"/>
  <c r="I182" i="19"/>
  <c r="L180" i="19"/>
  <c r="K180" i="19"/>
  <c r="J180" i="19"/>
  <c r="I180" i="19"/>
  <c r="L179" i="19"/>
  <c r="K179" i="19"/>
  <c r="J179" i="19"/>
  <c r="I179" i="19"/>
  <c r="L178" i="19"/>
  <c r="K178" i="19"/>
  <c r="J178" i="19"/>
  <c r="L177" i="19"/>
  <c r="K177" i="19"/>
  <c r="J177" i="19"/>
  <c r="L176" i="19"/>
  <c r="K176" i="19"/>
  <c r="J176" i="19"/>
  <c r="L172" i="19"/>
  <c r="K172" i="19"/>
  <c r="J172" i="19"/>
  <c r="I172" i="19"/>
  <c r="L171" i="19"/>
  <c r="K171" i="19"/>
  <c r="J171" i="19"/>
  <c r="I171" i="19"/>
  <c r="L167" i="19"/>
  <c r="K167" i="19"/>
  <c r="J167" i="19"/>
  <c r="I167" i="19"/>
  <c r="L166" i="19"/>
  <c r="K166" i="19"/>
  <c r="J166" i="19"/>
  <c r="I166" i="19"/>
  <c r="L165" i="19"/>
  <c r="K165" i="19"/>
  <c r="J165" i="19"/>
  <c r="I165" i="19"/>
  <c r="L163" i="19"/>
  <c r="K163" i="19"/>
  <c r="J163" i="19"/>
  <c r="I163" i="19"/>
  <c r="L162" i="19"/>
  <c r="K162" i="19"/>
  <c r="J162" i="19"/>
  <c r="I162" i="19"/>
  <c r="L161" i="19"/>
  <c r="K161" i="19"/>
  <c r="J161" i="19"/>
  <c r="I161" i="19"/>
  <c r="L160" i="19"/>
  <c r="K160" i="19"/>
  <c r="J160" i="19"/>
  <c r="I160" i="19"/>
  <c r="L158" i="19"/>
  <c r="K158" i="19"/>
  <c r="J158" i="19"/>
  <c r="I158" i="19"/>
  <c r="L157" i="19"/>
  <c r="K157" i="19"/>
  <c r="J157" i="19"/>
  <c r="I157" i="19"/>
  <c r="L153" i="19"/>
  <c r="K153" i="19"/>
  <c r="J153" i="19"/>
  <c r="I153" i="19"/>
  <c r="L152" i="19"/>
  <c r="K152" i="19"/>
  <c r="J152" i="19"/>
  <c r="I152" i="19"/>
  <c r="L151" i="19"/>
  <c r="K151" i="19"/>
  <c r="J151" i="19"/>
  <c r="I151" i="19"/>
  <c r="L150" i="19"/>
  <c r="K150" i="19"/>
  <c r="J150" i="19"/>
  <c r="I150" i="19"/>
  <c r="L147" i="19"/>
  <c r="K147" i="19"/>
  <c r="J147" i="19"/>
  <c r="I147" i="19"/>
  <c r="L146" i="19"/>
  <c r="K146" i="19"/>
  <c r="J146" i="19"/>
  <c r="I146" i="19"/>
  <c r="L145" i="19"/>
  <c r="K145" i="19"/>
  <c r="J145" i="19"/>
  <c r="I145" i="19"/>
  <c r="L143" i="19"/>
  <c r="K143" i="19"/>
  <c r="J143" i="19"/>
  <c r="I143" i="19"/>
  <c r="L142" i="19"/>
  <c r="K142" i="19"/>
  <c r="J142" i="19"/>
  <c r="I142" i="19"/>
  <c r="L139" i="19"/>
  <c r="K139" i="19"/>
  <c r="J139" i="19"/>
  <c r="I139" i="19"/>
  <c r="L138" i="19"/>
  <c r="K138" i="19"/>
  <c r="J138" i="19"/>
  <c r="I138" i="19"/>
  <c r="L137" i="19"/>
  <c r="K137" i="19"/>
  <c r="J137" i="19"/>
  <c r="I137" i="19"/>
  <c r="L134" i="19"/>
  <c r="K134" i="19"/>
  <c r="J134" i="19"/>
  <c r="I134" i="19"/>
  <c r="L133" i="19"/>
  <c r="K133" i="19"/>
  <c r="J133" i="19"/>
  <c r="I133" i="19"/>
  <c r="L132" i="19"/>
  <c r="K132" i="19"/>
  <c r="J132" i="19"/>
  <c r="I132" i="19"/>
  <c r="L131" i="19"/>
  <c r="K131" i="19"/>
  <c r="J131" i="19"/>
  <c r="I131" i="19"/>
  <c r="L129" i="19"/>
  <c r="K129" i="19"/>
  <c r="J129" i="19"/>
  <c r="I129" i="19"/>
  <c r="L128" i="19"/>
  <c r="K128" i="19"/>
  <c r="J128" i="19"/>
  <c r="I128" i="19"/>
  <c r="L127" i="19"/>
  <c r="K127" i="19"/>
  <c r="J127" i="19"/>
  <c r="I127" i="19"/>
  <c r="L125" i="19"/>
  <c r="K125" i="19"/>
  <c r="J125" i="19"/>
  <c r="I125" i="19"/>
  <c r="L124" i="19"/>
  <c r="K124" i="19"/>
  <c r="J124" i="19"/>
  <c r="I124" i="19"/>
  <c r="L123" i="19"/>
  <c r="K123" i="19"/>
  <c r="J123" i="19"/>
  <c r="I123" i="19"/>
  <c r="L121" i="19"/>
  <c r="K121" i="19"/>
  <c r="J121" i="19"/>
  <c r="I121" i="19"/>
  <c r="L120" i="19"/>
  <c r="K120" i="19"/>
  <c r="J120" i="19"/>
  <c r="I120" i="19"/>
  <c r="L119" i="19"/>
  <c r="K119" i="19"/>
  <c r="J119" i="19"/>
  <c r="I119" i="19"/>
  <c r="L117" i="19"/>
  <c r="K117" i="19"/>
  <c r="J117" i="19"/>
  <c r="I117" i="19"/>
  <c r="L116" i="19"/>
  <c r="K116" i="19"/>
  <c r="J116" i="19"/>
  <c r="I116" i="19"/>
  <c r="L115" i="19"/>
  <c r="K115" i="19"/>
  <c r="J115" i="19"/>
  <c r="I115" i="19"/>
  <c r="L112" i="19"/>
  <c r="K112" i="19"/>
  <c r="J112" i="19"/>
  <c r="I112" i="19"/>
  <c r="L111" i="19"/>
  <c r="K111" i="19"/>
  <c r="J111" i="19"/>
  <c r="I111" i="19"/>
  <c r="L110" i="19"/>
  <c r="K110" i="19"/>
  <c r="J110" i="19"/>
  <c r="I110" i="19"/>
  <c r="L109" i="19"/>
  <c r="K109" i="19"/>
  <c r="J109" i="19"/>
  <c r="I109" i="19"/>
  <c r="L106" i="19"/>
  <c r="K106" i="19"/>
  <c r="J106" i="19"/>
  <c r="I106" i="19"/>
  <c r="L105" i="19"/>
  <c r="K105" i="19"/>
  <c r="J105" i="19"/>
  <c r="I105" i="19"/>
  <c r="L102" i="19"/>
  <c r="K102" i="19"/>
  <c r="J102" i="19"/>
  <c r="I102" i="19"/>
  <c r="L101" i="19"/>
  <c r="K101" i="19"/>
  <c r="J101" i="19"/>
  <c r="I101" i="19"/>
  <c r="L100" i="19"/>
  <c r="K100" i="19"/>
  <c r="J100" i="19"/>
  <c r="I100" i="19"/>
  <c r="L97" i="19"/>
  <c r="K97" i="19"/>
  <c r="J97" i="19"/>
  <c r="I97" i="19"/>
  <c r="L96" i="19"/>
  <c r="K96" i="19"/>
  <c r="J96" i="19"/>
  <c r="I96" i="19"/>
  <c r="L95" i="19"/>
  <c r="K95" i="19"/>
  <c r="J95" i="19"/>
  <c r="I95" i="19"/>
  <c r="L92" i="19"/>
  <c r="K92" i="19"/>
  <c r="J92" i="19"/>
  <c r="I92" i="19"/>
  <c r="L91" i="19"/>
  <c r="K91" i="19"/>
  <c r="J91" i="19"/>
  <c r="I91" i="19"/>
  <c r="L90" i="19"/>
  <c r="K90" i="19"/>
  <c r="J90" i="19"/>
  <c r="I90" i="19"/>
  <c r="L89" i="19"/>
  <c r="K89" i="19"/>
  <c r="J89" i="19"/>
  <c r="I89" i="19"/>
  <c r="L85" i="19"/>
  <c r="K85" i="19"/>
  <c r="J85" i="19"/>
  <c r="I85" i="19"/>
  <c r="L84" i="19"/>
  <c r="K84" i="19"/>
  <c r="J84" i="19"/>
  <c r="I84" i="19"/>
  <c r="L83" i="19"/>
  <c r="K83" i="19"/>
  <c r="J83" i="19"/>
  <c r="I83" i="19"/>
  <c r="L82" i="19"/>
  <c r="K82" i="19"/>
  <c r="J82" i="19"/>
  <c r="I82" i="19"/>
  <c r="L80" i="19"/>
  <c r="K80" i="19"/>
  <c r="J80" i="19"/>
  <c r="I80" i="19"/>
  <c r="L79" i="19"/>
  <c r="K79" i="19"/>
  <c r="J79" i="19"/>
  <c r="I79" i="19"/>
  <c r="L78" i="19"/>
  <c r="K78" i="19"/>
  <c r="J78" i="19"/>
  <c r="I78" i="19"/>
  <c r="L74" i="19"/>
  <c r="K74" i="19"/>
  <c r="J74" i="19"/>
  <c r="I74" i="19"/>
  <c r="L73" i="19"/>
  <c r="K73" i="19"/>
  <c r="J73" i="19"/>
  <c r="I73" i="19"/>
  <c r="L69" i="19"/>
  <c r="K69" i="19"/>
  <c r="J69" i="19"/>
  <c r="I69" i="19"/>
  <c r="L68" i="19"/>
  <c r="K68" i="19"/>
  <c r="J68" i="19"/>
  <c r="I68" i="19"/>
  <c r="L64" i="19"/>
  <c r="K64" i="19"/>
  <c r="J64" i="19"/>
  <c r="I64" i="19"/>
  <c r="L63" i="19"/>
  <c r="K63" i="19"/>
  <c r="J63" i="19"/>
  <c r="I63" i="19"/>
  <c r="L62" i="19"/>
  <c r="K62" i="19"/>
  <c r="J62" i="19"/>
  <c r="I62" i="19"/>
  <c r="L61" i="19"/>
  <c r="K61" i="19"/>
  <c r="J61" i="19"/>
  <c r="I61" i="19"/>
  <c r="L45" i="19"/>
  <c r="L44" i="19" s="1"/>
  <c r="L43" i="19" s="1"/>
  <c r="L42" i="19" s="1"/>
  <c r="L30" i="19" s="1"/>
  <c r="L359" i="19" s="1"/>
  <c r="K45" i="19"/>
  <c r="K44" i="19" s="1"/>
  <c r="K43" i="19" s="1"/>
  <c r="K42" i="19" s="1"/>
  <c r="K30" i="19" s="1"/>
  <c r="K359" i="19" s="1"/>
  <c r="J45" i="19"/>
  <c r="J44" i="19" s="1"/>
  <c r="J43" i="19" s="1"/>
  <c r="J42" i="19" s="1"/>
  <c r="J30" i="19" s="1"/>
  <c r="J359" i="19" s="1"/>
  <c r="I45" i="19"/>
  <c r="I44" i="19"/>
  <c r="I43" i="19"/>
  <c r="I42" i="19"/>
  <c r="L40" i="19"/>
  <c r="K40" i="19"/>
  <c r="J40" i="19"/>
  <c r="I40" i="19"/>
  <c r="L39" i="19"/>
  <c r="K39" i="19"/>
  <c r="J39" i="19"/>
  <c r="I39" i="19"/>
  <c r="L38" i="19"/>
  <c r="K38" i="19"/>
  <c r="J38" i="19"/>
  <c r="I38" i="19"/>
  <c r="L36" i="19"/>
  <c r="K36" i="19"/>
  <c r="J36" i="19"/>
  <c r="I36" i="19"/>
  <c r="L34" i="19"/>
  <c r="K34" i="19"/>
  <c r="J34" i="19"/>
  <c r="I34" i="19"/>
  <c r="L33" i="19"/>
  <c r="K33" i="19"/>
  <c r="J33" i="19"/>
  <c r="I33" i="19"/>
  <c r="L32" i="19"/>
  <c r="K32" i="19"/>
  <c r="J32" i="19"/>
  <c r="I32" i="19"/>
  <c r="L31" i="19"/>
  <c r="K31" i="19"/>
  <c r="J31" i="19"/>
  <c r="I31" i="19"/>
  <c r="I30" i="19"/>
  <c r="I359" i="19" l="1"/>
  <c r="L356" i="18"/>
  <c r="K356" i="18"/>
  <c r="J356" i="18"/>
  <c r="I356" i="18"/>
  <c r="L355" i="18"/>
  <c r="K355" i="18"/>
  <c r="J355" i="18"/>
  <c r="I355" i="18"/>
  <c r="L353" i="18"/>
  <c r="K353" i="18"/>
  <c r="J353" i="18"/>
  <c r="I353" i="18"/>
  <c r="L352" i="18"/>
  <c r="K352" i="18"/>
  <c r="J352" i="18"/>
  <c r="I352" i="18"/>
  <c r="L350" i="18"/>
  <c r="K350" i="18"/>
  <c r="J350" i="18"/>
  <c r="I350" i="18"/>
  <c r="L349" i="18"/>
  <c r="K349" i="18"/>
  <c r="J349" i="18"/>
  <c r="I349" i="18"/>
  <c r="L346" i="18"/>
  <c r="K346" i="18"/>
  <c r="J346" i="18"/>
  <c r="I346" i="18"/>
  <c r="L345" i="18"/>
  <c r="K345" i="18"/>
  <c r="J345" i="18"/>
  <c r="I345" i="18"/>
  <c r="L342" i="18"/>
  <c r="K342" i="18"/>
  <c r="J342" i="18"/>
  <c r="I342" i="18"/>
  <c r="L341" i="18"/>
  <c r="K341" i="18"/>
  <c r="J341" i="18"/>
  <c r="I341" i="18"/>
  <c r="L338" i="18"/>
  <c r="K338" i="18"/>
  <c r="J338" i="18"/>
  <c r="I338" i="18"/>
  <c r="L337" i="18"/>
  <c r="K337" i="18"/>
  <c r="J337" i="18"/>
  <c r="I337" i="18"/>
  <c r="L334" i="18"/>
  <c r="K334" i="18"/>
  <c r="J334" i="18"/>
  <c r="I334" i="18"/>
  <c r="L331" i="18"/>
  <c r="K331" i="18"/>
  <c r="J331" i="18"/>
  <c r="I331" i="18"/>
  <c r="P329" i="18"/>
  <c r="O329" i="18"/>
  <c r="N329" i="18"/>
  <c r="M329" i="18"/>
  <c r="L329" i="18"/>
  <c r="K329" i="18"/>
  <c r="J329" i="18"/>
  <c r="I329" i="18"/>
  <c r="L328" i="18"/>
  <c r="K328" i="18"/>
  <c r="J328" i="18"/>
  <c r="I328" i="18"/>
  <c r="L327" i="18"/>
  <c r="K327" i="18"/>
  <c r="J327" i="18"/>
  <c r="I327" i="18"/>
  <c r="L324" i="18"/>
  <c r="K324" i="18"/>
  <c r="J324" i="18"/>
  <c r="I324" i="18"/>
  <c r="L323" i="18"/>
  <c r="K323" i="18"/>
  <c r="J323" i="18"/>
  <c r="I323" i="18"/>
  <c r="L321" i="18"/>
  <c r="K321" i="18"/>
  <c r="J321" i="18"/>
  <c r="I321" i="18"/>
  <c r="L320" i="18"/>
  <c r="K320" i="18"/>
  <c r="J320" i="18"/>
  <c r="I320" i="18"/>
  <c r="L318" i="18"/>
  <c r="K318" i="18"/>
  <c r="J318" i="18"/>
  <c r="I318" i="18"/>
  <c r="L317" i="18"/>
  <c r="K317" i="18"/>
  <c r="J317" i="18"/>
  <c r="I317" i="18"/>
  <c r="L314" i="18"/>
  <c r="K314" i="18"/>
  <c r="J314" i="18"/>
  <c r="I314" i="18"/>
  <c r="L313" i="18"/>
  <c r="K313" i="18"/>
  <c r="J313" i="18"/>
  <c r="I313" i="18"/>
  <c r="L310" i="18"/>
  <c r="K310" i="18"/>
  <c r="J310" i="18"/>
  <c r="I310" i="18"/>
  <c r="L309" i="18"/>
  <c r="K309" i="18"/>
  <c r="J309" i="18"/>
  <c r="I309" i="18"/>
  <c r="L306" i="18"/>
  <c r="K306" i="18"/>
  <c r="J306" i="18"/>
  <c r="I306" i="18"/>
  <c r="L305" i="18"/>
  <c r="K305" i="18"/>
  <c r="J305" i="18"/>
  <c r="I305" i="18"/>
  <c r="L302" i="18"/>
  <c r="K302" i="18"/>
  <c r="J302" i="18"/>
  <c r="I302" i="18"/>
  <c r="L299" i="18"/>
  <c r="K299" i="18"/>
  <c r="J299" i="18"/>
  <c r="I299" i="18"/>
  <c r="L297" i="18"/>
  <c r="K297" i="18"/>
  <c r="J297" i="18"/>
  <c r="I297" i="18"/>
  <c r="L296" i="18"/>
  <c r="K296" i="18"/>
  <c r="J296" i="18"/>
  <c r="I296" i="18"/>
  <c r="L295" i="18"/>
  <c r="K295" i="18"/>
  <c r="J295" i="18"/>
  <c r="I295" i="18"/>
  <c r="L294" i="18"/>
  <c r="K294" i="18"/>
  <c r="J294" i="18"/>
  <c r="I294" i="18"/>
  <c r="L291" i="18"/>
  <c r="K291" i="18"/>
  <c r="J291" i="18"/>
  <c r="I291" i="18"/>
  <c r="L290" i="18"/>
  <c r="K290" i="18"/>
  <c r="J290" i="18"/>
  <c r="I290" i="18"/>
  <c r="L288" i="18"/>
  <c r="K288" i="18"/>
  <c r="J288" i="18"/>
  <c r="I288" i="18"/>
  <c r="L287" i="18"/>
  <c r="K287" i="18"/>
  <c r="J287" i="18"/>
  <c r="I287" i="18"/>
  <c r="L285" i="18"/>
  <c r="K285" i="18"/>
  <c r="J285" i="18"/>
  <c r="I285" i="18"/>
  <c r="L284" i="18"/>
  <c r="K284" i="18"/>
  <c r="J284" i="18"/>
  <c r="I284" i="18"/>
  <c r="L281" i="18"/>
  <c r="K281" i="18"/>
  <c r="J281" i="18"/>
  <c r="I281" i="18"/>
  <c r="L280" i="18"/>
  <c r="K280" i="18"/>
  <c r="J280" i="18"/>
  <c r="I280" i="18"/>
  <c r="L277" i="18"/>
  <c r="K277" i="18"/>
  <c r="J277" i="18"/>
  <c r="I277" i="18"/>
  <c r="L276" i="18"/>
  <c r="K276" i="18"/>
  <c r="J276" i="18"/>
  <c r="I276" i="18"/>
  <c r="L273" i="18"/>
  <c r="K273" i="18"/>
  <c r="J273" i="18"/>
  <c r="I273" i="18"/>
  <c r="L272" i="18"/>
  <c r="K272" i="18"/>
  <c r="J272" i="18"/>
  <c r="I272" i="18"/>
  <c r="L269" i="18"/>
  <c r="K269" i="18"/>
  <c r="J269" i="18"/>
  <c r="I269" i="18"/>
  <c r="L266" i="18"/>
  <c r="K266" i="18"/>
  <c r="J266" i="18"/>
  <c r="I266" i="18"/>
  <c r="L264" i="18"/>
  <c r="K264" i="18"/>
  <c r="J264" i="18"/>
  <c r="I264" i="18"/>
  <c r="L263" i="18"/>
  <c r="K263" i="18"/>
  <c r="J263" i="18"/>
  <c r="I263" i="18"/>
  <c r="L262" i="18"/>
  <c r="K262" i="18"/>
  <c r="J262" i="18"/>
  <c r="I262" i="18"/>
  <c r="L259" i="18"/>
  <c r="K259" i="18"/>
  <c r="J259" i="18"/>
  <c r="I259" i="18"/>
  <c r="L258" i="18"/>
  <c r="K258" i="18"/>
  <c r="J258" i="18"/>
  <c r="I258" i="18"/>
  <c r="L256" i="18"/>
  <c r="K256" i="18"/>
  <c r="J256" i="18"/>
  <c r="I256" i="18"/>
  <c r="L255" i="18"/>
  <c r="K255" i="18"/>
  <c r="J255" i="18"/>
  <c r="I255" i="18"/>
  <c r="L253" i="18"/>
  <c r="K253" i="18"/>
  <c r="J253" i="18"/>
  <c r="I253" i="18"/>
  <c r="L252" i="18"/>
  <c r="K252" i="18"/>
  <c r="J252" i="18"/>
  <c r="I252" i="18"/>
  <c r="L249" i="18"/>
  <c r="K249" i="18"/>
  <c r="J249" i="18"/>
  <c r="I249" i="18"/>
  <c r="L248" i="18"/>
  <c r="K248" i="18"/>
  <c r="J248" i="18"/>
  <c r="I248" i="18"/>
  <c r="L245" i="18"/>
  <c r="K245" i="18"/>
  <c r="J245" i="18"/>
  <c r="I245" i="18"/>
  <c r="L244" i="18"/>
  <c r="K244" i="18"/>
  <c r="J244" i="18"/>
  <c r="I244" i="18"/>
  <c r="L241" i="18"/>
  <c r="K241" i="18"/>
  <c r="J241" i="18"/>
  <c r="I241" i="18"/>
  <c r="L240" i="18"/>
  <c r="K240" i="18"/>
  <c r="J240" i="18"/>
  <c r="I240" i="18"/>
  <c r="L237" i="18"/>
  <c r="K237" i="18"/>
  <c r="J237" i="18"/>
  <c r="I237" i="18"/>
  <c r="L234" i="18"/>
  <c r="K234" i="18"/>
  <c r="J234" i="18"/>
  <c r="I234" i="18"/>
  <c r="L232" i="18"/>
  <c r="K232" i="18"/>
  <c r="J232" i="18"/>
  <c r="I232" i="18"/>
  <c r="L231" i="18"/>
  <c r="K231" i="18"/>
  <c r="J231" i="18"/>
  <c r="I231" i="18"/>
  <c r="L230" i="18"/>
  <c r="K230" i="18"/>
  <c r="J230" i="18"/>
  <c r="I230" i="18"/>
  <c r="L229" i="18"/>
  <c r="K229" i="18"/>
  <c r="J229" i="18"/>
  <c r="I229" i="18"/>
  <c r="L225" i="18"/>
  <c r="K225" i="18"/>
  <c r="J225" i="18"/>
  <c r="I225" i="18"/>
  <c r="L224" i="18"/>
  <c r="K224" i="18"/>
  <c r="J224" i="18"/>
  <c r="I224" i="18"/>
  <c r="L223" i="18"/>
  <c r="K223" i="18"/>
  <c r="J223" i="18"/>
  <c r="I223" i="18"/>
  <c r="L221" i="18"/>
  <c r="K221" i="18"/>
  <c r="J221" i="18"/>
  <c r="I221" i="18"/>
  <c r="L220" i="18"/>
  <c r="K220" i="18"/>
  <c r="J220" i="18"/>
  <c r="I220" i="18"/>
  <c r="L219" i="18"/>
  <c r="K219" i="18"/>
  <c r="J219" i="18"/>
  <c r="I219" i="18"/>
  <c r="P212" i="18"/>
  <c r="O212" i="18"/>
  <c r="N212" i="18"/>
  <c r="M212" i="18"/>
  <c r="L212" i="18"/>
  <c r="K212" i="18"/>
  <c r="J212" i="18"/>
  <c r="I212" i="18"/>
  <c r="L211" i="18"/>
  <c r="K211" i="18"/>
  <c r="J211" i="18"/>
  <c r="I211" i="18"/>
  <c r="L209" i="18"/>
  <c r="K209" i="18"/>
  <c r="J209" i="18"/>
  <c r="I209" i="18"/>
  <c r="L208" i="18"/>
  <c r="K208" i="18"/>
  <c r="J208" i="18"/>
  <c r="I208" i="18"/>
  <c r="L207" i="18"/>
  <c r="K207" i="18"/>
  <c r="J207" i="18"/>
  <c r="I207" i="18"/>
  <c r="L202" i="18"/>
  <c r="K202" i="18"/>
  <c r="J202" i="18"/>
  <c r="I202" i="18"/>
  <c r="L201" i="18"/>
  <c r="K201" i="18"/>
  <c r="J201" i="18"/>
  <c r="I201" i="18"/>
  <c r="L200" i="18"/>
  <c r="K200" i="18"/>
  <c r="J200" i="18"/>
  <c r="I200" i="18"/>
  <c r="L198" i="18"/>
  <c r="K198" i="18"/>
  <c r="J198" i="18"/>
  <c r="I198" i="18"/>
  <c r="L197" i="18"/>
  <c r="K197" i="18"/>
  <c r="J197" i="18"/>
  <c r="I197" i="18"/>
  <c r="L193" i="18"/>
  <c r="K193" i="18"/>
  <c r="J193" i="18"/>
  <c r="I193" i="18"/>
  <c r="L192" i="18"/>
  <c r="K192" i="18"/>
  <c r="J192" i="18"/>
  <c r="I192" i="18"/>
  <c r="L188" i="18"/>
  <c r="K188" i="18"/>
  <c r="J188" i="18"/>
  <c r="I188" i="18"/>
  <c r="L187" i="18"/>
  <c r="K187" i="18"/>
  <c r="J187" i="18"/>
  <c r="I187" i="18"/>
  <c r="L183" i="18"/>
  <c r="K183" i="18"/>
  <c r="J183" i="18"/>
  <c r="I183" i="18"/>
  <c r="L182" i="18"/>
  <c r="K182" i="18"/>
  <c r="J182" i="18"/>
  <c r="I182" i="18"/>
  <c r="L180" i="18"/>
  <c r="K180" i="18"/>
  <c r="J180" i="18"/>
  <c r="I180" i="18"/>
  <c r="L179" i="18"/>
  <c r="K179" i="18"/>
  <c r="J179" i="18"/>
  <c r="I179" i="18"/>
  <c r="L178" i="18"/>
  <c r="K178" i="18"/>
  <c r="J178" i="18"/>
  <c r="I178" i="18"/>
  <c r="L177" i="18"/>
  <c r="K177" i="18"/>
  <c r="J177" i="18"/>
  <c r="I177" i="18"/>
  <c r="L176" i="18"/>
  <c r="K176" i="18"/>
  <c r="J176" i="18"/>
  <c r="I176" i="18"/>
  <c r="L172" i="18"/>
  <c r="K172" i="18"/>
  <c r="J172" i="18"/>
  <c r="I172" i="18"/>
  <c r="L171" i="18"/>
  <c r="K171" i="18"/>
  <c r="J171" i="18"/>
  <c r="I171" i="18"/>
  <c r="L167" i="18"/>
  <c r="K167" i="18"/>
  <c r="J167" i="18"/>
  <c r="I167" i="18"/>
  <c r="L166" i="18"/>
  <c r="K166" i="18"/>
  <c r="J166" i="18"/>
  <c r="I166" i="18"/>
  <c r="L165" i="18"/>
  <c r="K165" i="18"/>
  <c r="J165" i="18"/>
  <c r="I165" i="18"/>
  <c r="L163" i="18"/>
  <c r="K163" i="18"/>
  <c r="J163" i="18"/>
  <c r="I163" i="18"/>
  <c r="L162" i="18"/>
  <c r="K162" i="18"/>
  <c r="J162" i="18"/>
  <c r="I162" i="18"/>
  <c r="L161" i="18"/>
  <c r="K161" i="18"/>
  <c r="J161" i="18"/>
  <c r="I161" i="18"/>
  <c r="L160" i="18"/>
  <c r="K160" i="18"/>
  <c r="J160" i="18"/>
  <c r="I160" i="18"/>
  <c r="L158" i="18"/>
  <c r="K158" i="18"/>
  <c r="J158" i="18"/>
  <c r="I158" i="18"/>
  <c r="L157" i="18"/>
  <c r="K157" i="18"/>
  <c r="J157" i="18"/>
  <c r="I157" i="18"/>
  <c r="L153" i="18"/>
  <c r="K153" i="18"/>
  <c r="J153" i="18"/>
  <c r="I153" i="18"/>
  <c r="L152" i="18"/>
  <c r="K152" i="18"/>
  <c r="J152" i="18"/>
  <c r="I152" i="18"/>
  <c r="L151" i="18"/>
  <c r="K151" i="18"/>
  <c r="J151" i="18"/>
  <c r="I151" i="18"/>
  <c r="L150" i="18"/>
  <c r="K150" i="18"/>
  <c r="J150" i="18"/>
  <c r="I150" i="18"/>
  <c r="L147" i="18"/>
  <c r="K147" i="18"/>
  <c r="J147" i="18"/>
  <c r="I147" i="18"/>
  <c r="L146" i="18"/>
  <c r="K146" i="18"/>
  <c r="J146" i="18"/>
  <c r="I146" i="18"/>
  <c r="L145" i="18"/>
  <c r="K145" i="18"/>
  <c r="J145" i="18"/>
  <c r="I145" i="18"/>
  <c r="L143" i="18"/>
  <c r="K143" i="18"/>
  <c r="J143" i="18"/>
  <c r="I143" i="18"/>
  <c r="L142" i="18"/>
  <c r="K142" i="18"/>
  <c r="J142" i="18"/>
  <c r="I142" i="18"/>
  <c r="L139" i="18"/>
  <c r="K139" i="18"/>
  <c r="J139" i="18"/>
  <c r="I139" i="18"/>
  <c r="L138" i="18"/>
  <c r="K138" i="18"/>
  <c r="J138" i="18"/>
  <c r="I138" i="18"/>
  <c r="L137" i="18"/>
  <c r="K137" i="18"/>
  <c r="J137" i="18"/>
  <c r="I137" i="18"/>
  <c r="L134" i="18"/>
  <c r="K134" i="18"/>
  <c r="J134" i="18"/>
  <c r="I134" i="18"/>
  <c r="L133" i="18"/>
  <c r="K133" i="18"/>
  <c r="J133" i="18"/>
  <c r="I133" i="18"/>
  <c r="L132" i="18"/>
  <c r="K132" i="18"/>
  <c r="J132" i="18"/>
  <c r="I132" i="18"/>
  <c r="L131" i="18"/>
  <c r="K131" i="18"/>
  <c r="J131" i="18"/>
  <c r="I131" i="18"/>
  <c r="L129" i="18"/>
  <c r="K129" i="18"/>
  <c r="J129" i="18"/>
  <c r="I129" i="18"/>
  <c r="L128" i="18"/>
  <c r="K128" i="18"/>
  <c r="J128" i="18"/>
  <c r="I128" i="18"/>
  <c r="L127" i="18"/>
  <c r="K127" i="18"/>
  <c r="J127" i="18"/>
  <c r="I127" i="18"/>
  <c r="L125" i="18"/>
  <c r="K125" i="18"/>
  <c r="J125" i="18"/>
  <c r="I125" i="18"/>
  <c r="L124" i="18"/>
  <c r="K124" i="18"/>
  <c r="J124" i="18"/>
  <c r="I124" i="18"/>
  <c r="L123" i="18"/>
  <c r="K123" i="18"/>
  <c r="J123" i="18"/>
  <c r="I123" i="18"/>
  <c r="L121" i="18"/>
  <c r="K121" i="18"/>
  <c r="J121" i="18"/>
  <c r="I121" i="18"/>
  <c r="L120" i="18"/>
  <c r="K120" i="18"/>
  <c r="J120" i="18"/>
  <c r="I120" i="18"/>
  <c r="L119" i="18"/>
  <c r="K119" i="18"/>
  <c r="J119" i="18"/>
  <c r="I119" i="18"/>
  <c r="L117" i="18"/>
  <c r="K117" i="18"/>
  <c r="J117" i="18"/>
  <c r="I117" i="18"/>
  <c r="L116" i="18"/>
  <c r="K116" i="18"/>
  <c r="J116" i="18"/>
  <c r="I116" i="18"/>
  <c r="L115" i="18"/>
  <c r="K115" i="18"/>
  <c r="J115" i="18"/>
  <c r="I115" i="18"/>
  <c r="L112" i="18"/>
  <c r="K112" i="18"/>
  <c r="J112" i="18"/>
  <c r="I112" i="18"/>
  <c r="L111" i="18"/>
  <c r="K111" i="18"/>
  <c r="J111" i="18"/>
  <c r="I111" i="18"/>
  <c r="L110" i="18"/>
  <c r="K110" i="18"/>
  <c r="J110" i="18"/>
  <c r="I110" i="18"/>
  <c r="L109" i="18"/>
  <c r="K109" i="18"/>
  <c r="J109" i="18"/>
  <c r="I109" i="18"/>
  <c r="L106" i="18"/>
  <c r="K106" i="18"/>
  <c r="J106" i="18"/>
  <c r="I106" i="18"/>
  <c r="L105" i="18"/>
  <c r="K105" i="18"/>
  <c r="J105" i="18"/>
  <c r="I105" i="18"/>
  <c r="L102" i="18"/>
  <c r="K102" i="18"/>
  <c r="J102" i="18"/>
  <c r="I102" i="18"/>
  <c r="L101" i="18"/>
  <c r="K101" i="18"/>
  <c r="J101" i="18"/>
  <c r="I101" i="18"/>
  <c r="L100" i="18"/>
  <c r="K100" i="18"/>
  <c r="J100" i="18"/>
  <c r="I100" i="18"/>
  <c r="L97" i="18"/>
  <c r="K97" i="18"/>
  <c r="J97" i="18"/>
  <c r="I97" i="18"/>
  <c r="L96" i="18"/>
  <c r="K96" i="18"/>
  <c r="J96" i="18"/>
  <c r="I96" i="18"/>
  <c r="L95" i="18"/>
  <c r="K95" i="18"/>
  <c r="J95" i="18"/>
  <c r="I95" i="18"/>
  <c r="L92" i="18"/>
  <c r="K92" i="18"/>
  <c r="J92" i="18"/>
  <c r="I92" i="18"/>
  <c r="L91" i="18"/>
  <c r="K91" i="18"/>
  <c r="J91" i="18"/>
  <c r="I91" i="18"/>
  <c r="L90" i="18"/>
  <c r="K90" i="18"/>
  <c r="J90" i="18"/>
  <c r="I90" i="18"/>
  <c r="L89" i="18"/>
  <c r="K89" i="18"/>
  <c r="J89" i="18"/>
  <c r="I89" i="18"/>
  <c r="L85" i="18"/>
  <c r="K85" i="18"/>
  <c r="J85" i="18"/>
  <c r="I85" i="18"/>
  <c r="L84" i="18"/>
  <c r="K84" i="18"/>
  <c r="J84" i="18"/>
  <c r="I84" i="18"/>
  <c r="L83" i="18"/>
  <c r="K83" i="18"/>
  <c r="J83" i="18"/>
  <c r="I83" i="18"/>
  <c r="L82" i="18"/>
  <c r="K82" i="18"/>
  <c r="J82" i="18"/>
  <c r="I82" i="18"/>
  <c r="L80" i="18"/>
  <c r="K80" i="18"/>
  <c r="J80" i="18"/>
  <c r="I80" i="18"/>
  <c r="L79" i="18"/>
  <c r="K79" i="18"/>
  <c r="J79" i="18"/>
  <c r="I79" i="18"/>
  <c r="L78" i="18"/>
  <c r="K78" i="18"/>
  <c r="J78" i="18"/>
  <c r="I78" i="18"/>
  <c r="L74" i="18"/>
  <c r="K74" i="18"/>
  <c r="J74" i="18"/>
  <c r="I74" i="18"/>
  <c r="L73" i="18"/>
  <c r="K73" i="18"/>
  <c r="J73" i="18"/>
  <c r="I73" i="18"/>
  <c r="L69" i="18"/>
  <c r="K69" i="18"/>
  <c r="J69" i="18"/>
  <c r="I69" i="18"/>
  <c r="L68" i="18"/>
  <c r="K68" i="18"/>
  <c r="J68" i="18"/>
  <c r="I68" i="18"/>
  <c r="L64" i="18"/>
  <c r="K64" i="18"/>
  <c r="J64" i="18"/>
  <c r="I64" i="18"/>
  <c r="L63" i="18"/>
  <c r="K63" i="18"/>
  <c r="J63" i="18"/>
  <c r="I63" i="18"/>
  <c r="L62" i="18"/>
  <c r="K62" i="18"/>
  <c r="J62" i="18"/>
  <c r="J61" i="18" s="1"/>
  <c r="I62" i="18"/>
  <c r="L61" i="18"/>
  <c r="K61" i="18"/>
  <c r="I61" i="18"/>
  <c r="L45" i="18"/>
  <c r="K45" i="18"/>
  <c r="J45" i="18"/>
  <c r="I45" i="18"/>
  <c r="L44" i="18"/>
  <c r="K44" i="18"/>
  <c r="J44" i="18"/>
  <c r="I44" i="18"/>
  <c r="L43" i="18"/>
  <c r="K43" i="18"/>
  <c r="J43" i="18"/>
  <c r="I43" i="18"/>
  <c r="L42" i="18"/>
  <c r="K42" i="18"/>
  <c r="J42" i="18"/>
  <c r="I42" i="18"/>
  <c r="L40" i="18"/>
  <c r="L39" i="18" s="1"/>
  <c r="L38" i="18" s="1"/>
  <c r="K40" i="18"/>
  <c r="K39" i="18" s="1"/>
  <c r="K38" i="18" s="1"/>
  <c r="J40" i="18"/>
  <c r="J39" i="18" s="1"/>
  <c r="J38" i="18" s="1"/>
  <c r="I40" i="18"/>
  <c r="I39" i="18" s="1"/>
  <c r="I38" i="18" s="1"/>
  <c r="L36" i="18"/>
  <c r="K36" i="18"/>
  <c r="J36" i="18"/>
  <c r="I36" i="18"/>
  <c r="L34" i="18"/>
  <c r="L33" i="18" s="1"/>
  <c r="L32" i="18" s="1"/>
  <c r="K34" i="18"/>
  <c r="K33" i="18" s="1"/>
  <c r="K32" i="18" s="1"/>
  <c r="J34" i="18"/>
  <c r="J33" i="18" s="1"/>
  <c r="J32" i="18" s="1"/>
  <c r="I34" i="18"/>
  <c r="I33" i="18"/>
  <c r="I32" i="18" s="1"/>
  <c r="J31" i="18" l="1"/>
  <c r="J30" i="18" s="1"/>
  <c r="J359" i="18" s="1"/>
  <c r="K31" i="18"/>
  <c r="K30" i="18" s="1"/>
  <c r="K359" i="18" s="1"/>
  <c r="L31" i="18"/>
  <c r="L30" i="18" s="1"/>
  <c r="L359" i="18" s="1"/>
  <c r="I31" i="18"/>
  <c r="I30" i="18" s="1"/>
  <c r="I359" i="18" s="1"/>
  <c r="L45" i="8"/>
  <c r="K45" i="8"/>
  <c r="J45" i="8"/>
  <c r="I45" i="8"/>
  <c r="L356" i="10" l="1"/>
  <c r="K356" i="10"/>
  <c r="J356" i="10"/>
  <c r="I356" i="10"/>
  <c r="L355" i="10"/>
  <c r="K355" i="10"/>
  <c r="J355" i="10"/>
  <c r="I355" i="10"/>
  <c r="L353" i="10"/>
  <c r="K353" i="10"/>
  <c r="J353" i="10"/>
  <c r="I353" i="10"/>
  <c r="L352" i="10"/>
  <c r="K352" i="10"/>
  <c r="J352" i="10"/>
  <c r="I352" i="10"/>
  <c r="L350" i="10"/>
  <c r="K350" i="10"/>
  <c r="J350" i="10"/>
  <c r="I350" i="10"/>
  <c r="L349" i="10"/>
  <c r="K349" i="10"/>
  <c r="J349" i="10"/>
  <c r="I349" i="10"/>
  <c r="L346" i="10"/>
  <c r="K346" i="10"/>
  <c r="J346" i="10"/>
  <c r="I346" i="10"/>
  <c r="L345" i="10"/>
  <c r="K345" i="10"/>
  <c r="J345" i="10"/>
  <c r="I345" i="10"/>
  <c r="L342" i="10"/>
  <c r="K342" i="10"/>
  <c r="J342" i="10"/>
  <c r="I342" i="10"/>
  <c r="L341" i="10"/>
  <c r="K341" i="10"/>
  <c r="J341" i="10"/>
  <c r="I341" i="10"/>
  <c r="L338" i="10"/>
  <c r="K338" i="10"/>
  <c r="J338" i="10"/>
  <c r="I338" i="10"/>
  <c r="L337" i="10"/>
  <c r="K337" i="10"/>
  <c r="J337" i="10"/>
  <c r="I337" i="10"/>
  <c r="L334" i="10"/>
  <c r="K334" i="10"/>
  <c r="J334" i="10"/>
  <c r="I334" i="10"/>
  <c r="L331" i="10"/>
  <c r="K331" i="10"/>
  <c r="J331" i="10"/>
  <c r="I331" i="10"/>
  <c r="P329" i="10"/>
  <c r="O329" i="10"/>
  <c r="N329" i="10"/>
  <c r="M329" i="10"/>
  <c r="L329" i="10"/>
  <c r="K329" i="10"/>
  <c r="J329" i="10"/>
  <c r="I329" i="10"/>
  <c r="L328" i="10"/>
  <c r="K328" i="10"/>
  <c r="J328" i="10"/>
  <c r="I328" i="10"/>
  <c r="L327" i="10"/>
  <c r="K327" i="10"/>
  <c r="J327" i="10"/>
  <c r="I327" i="10"/>
  <c r="L324" i="10"/>
  <c r="K324" i="10"/>
  <c r="J324" i="10"/>
  <c r="I324" i="10"/>
  <c r="L323" i="10"/>
  <c r="K323" i="10"/>
  <c r="J323" i="10"/>
  <c r="I323" i="10"/>
  <c r="L321" i="10"/>
  <c r="K321" i="10"/>
  <c r="J321" i="10"/>
  <c r="I321" i="10"/>
  <c r="L320" i="10"/>
  <c r="K320" i="10"/>
  <c r="J320" i="10"/>
  <c r="I320" i="10"/>
  <c r="L318" i="10"/>
  <c r="K318" i="10"/>
  <c r="J318" i="10"/>
  <c r="I318" i="10"/>
  <c r="L317" i="10"/>
  <c r="K317" i="10"/>
  <c r="J317" i="10"/>
  <c r="I317" i="10"/>
  <c r="L314" i="10"/>
  <c r="K314" i="10"/>
  <c r="J314" i="10"/>
  <c r="I314" i="10"/>
  <c r="L313" i="10"/>
  <c r="K313" i="10"/>
  <c r="J313" i="10"/>
  <c r="I313" i="10"/>
  <c r="L310" i="10"/>
  <c r="K310" i="10"/>
  <c r="J310" i="10"/>
  <c r="I310" i="10"/>
  <c r="L309" i="10"/>
  <c r="K309" i="10"/>
  <c r="J309" i="10"/>
  <c r="I309" i="10"/>
  <c r="L306" i="10"/>
  <c r="K306" i="10"/>
  <c r="J306" i="10"/>
  <c r="I306" i="10"/>
  <c r="L305" i="10"/>
  <c r="K305" i="10"/>
  <c r="J305" i="10"/>
  <c r="I305" i="10"/>
  <c r="L302" i="10"/>
  <c r="K302" i="10"/>
  <c r="J302" i="10"/>
  <c r="I302" i="10"/>
  <c r="L299" i="10"/>
  <c r="K299" i="10"/>
  <c r="J299" i="10"/>
  <c r="I299" i="10"/>
  <c r="L297" i="10"/>
  <c r="K297" i="10"/>
  <c r="J297" i="10"/>
  <c r="I297" i="10"/>
  <c r="L296" i="10"/>
  <c r="K296" i="10"/>
  <c r="J296" i="10"/>
  <c r="I296" i="10"/>
  <c r="L295" i="10"/>
  <c r="K295" i="10"/>
  <c r="J295" i="10"/>
  <c r="I295" i="10"/>
  <c r="L294" i="10"/>
  <c r="K294" i="10"/>
  <c r="J294" i="10"/>
  <c r="I294" i="10"/>
  <c r="L291" i="10"/>
  <c r="K291" i="10"/>
  <c r="J291" i="10"/>
  <c r="I291" i="10"/>
  <c r="L290" i="10"/>
  <c r="K290" i="10"/>
  <c r="J290" i="10"/>
  <c r="I290" i="10"/>
  <c r="L288" i="10"/>
  <c r="K288" i="10"/>
  <c r="J288" i="10"/>
  <c r="I288" i="10"/>
  <c r="L287" i="10"/>
  <c r="K287" i="10"/>
  <c r="J287" i="10"/>
  <c r="I287" i="10"/>
  <c r="L285" i="10"/>
  <c r="K285" i="10"/>
  <c r="J285" i="10"/>
  <c r="I285" i="10"/>
  <c r="L284" i="10"/>
  <c r="K284" i="10"/>
  <c r="J284" i="10"/>
  <c r="I284" i="10"/>
  <c r="L281" i="10"/>
  <c r="K281" i="10"/>
  <c r="J281" i="10"/>
  <c r="I281" i="10"/>
  <c r="L280" i="10"/>
  <c r="K280" i="10"/>
  <c r="J280" i="10"/>
  <c r="I280" i="10"/>
  <c r="L277" i="10"/>
  <c r="K277" i="10"/>
  <c r="J277" i="10"/>
  <c r="I277" i="10"/>
  <c r="L276" i="10"/>
  <c r="K276" i="10"/>
  <c r="J276" i="10"/>
  <c r="I276" i="10"/>
  <c r="L273" i="10"/>
  <c r="K273" i="10"/>
  <c r="J273" i="10"/>
  <c r="I273" i="10"/>
  <c r="L272" i="10"/>
  <c r="K272" i="10"/>
  <c r="J272" i="10"/>
  <c r="I272" i="10"/>
  <c r="L269" i="10"/>
  <c r="K269" i="10"/>
  <c r="J269" i="10"/>
  <c r="I269" i="10"/>
  <c r="L266" i="10"/>
  <c r="K266" i="10"/>
  <c r="J266" i="10"/>
  <c r="I266" i="10"/>
  <c r="L264" i="10"/>
  <c r="K264" i="10"/>
  <c r="J264" i="10"/>
  <c r="I264" i="10"/>
  <c r="L263" i="10"/>
  <c r="K263" i="10"/>
  <c r="J263" i="10"/>
  <c r="I263" i="10"/>
  <c r="L262" i="10"/>
  <c r="K262" i="10"/>
  <c r="J262" i="10"/>
  <c r="I262" i="10"/>
  <c r="L259" i="10"/>
  <c r="K259" i="10"/>
  <c r="J259" i="10"/>
  <c r="I259" i="10"/>
  <c r="L258" i="10"/>
  <c r="K258" i="10"/>
  <c r="J258" i="10"/>
  <c r="I258" i="10"/>
  <c r="L256" i="10"/>
  <c r="K256" i="10"/>
  <c r="J256" i="10"/>
  <c r="I256" i="10"/>
  <c r="L255" i="10"/>
  <c r="K255" i="10"/>
  <c r="J255" i="10"/>
  <c r="I255" i="10"/>
  <c r="L253" i="10"/>
  <c r="K253" i="10"/>
  <c r="J253" i="10"/>
  <c r="I253" i="10"/>
  <c r="L252" i="10"/>
  <c r="K252" i="10"/>
  <c r="J252" i="10"/>
  <c r="I252" i="10"/>
  <c r="L249" i="10"/>
  <c r="K249" i="10"/>
  <c r="J249" i="10"/>
  <c r="I249" i="10"/>
  <c r="L248" i="10"/>
  <c r="K248" i="10"/>
  <c r="J248" i="10"/>
  <c r="I248" i="10"/>
  <c r="L245" i="10"/>
  <c r="K245" i="10"/>
  <c r="J245" i="10"/>
  <c r="I245" i="10"/>
  <c r="L244" i="10"/>
  <c r="K244" i="10"/>
  <c r="J244" i="10"/>
  <c r="I244" i="10"/>
  <c r="L241" i="10"/>
  <c r="K241" i="10"/>
  <c r="J241" i="10"/>
  <c r="I241" i="10"/>
  <c r="L240" i="10"/>
  <c r="K240" i="10"/>
  <c r="J240" i="10"/>
  <c r="I240" i="10"/>
  <c r="L237" i="10"/>
  <c r="K237" i="10"/>
  <c r="J237" i="10"/>
  <c r="I237" i="10"/>
  <c r="L234" i="10"/>
  <c r="K234" i="10"/>
  <c r="J234" i="10"/>
  <c r="I234" i="10"/>
  <c r="L232" i="10"/>
  <c r="K232" i="10"/>
  <c r="J232" i="10"/>
  <c r="I232" i="10"/>
  <c r="L231" i="10"/>
  <c r="K231" i="10"/>
  <c r="J231" i="10"/>
  <c r="I231" i="10"/>
  <c r="L230" i="10"/>
  <c r="K230" i="10"/>
  <c r="J230" i="10"/>
  <c r="I230" i="10"/>
  <c r="L229" i="10"/>
  <c r="K229" i="10"/>
  <c r="J229" i="10"/>
  <c r="I229" i="10"/>
  <c r="L225" i="10"/>
  <c r="K225" i="10"/>
  <c r="J225" i="10"/>
  <c r="I225" i="10"/>
  <c r="L224" i="10"/>
  <c r="K224" i="10"/>
  <c r="J224" i="10"/>
  <c r="I224" i="10"/>
  <c r="L223" i="10"/>
  <c r="K223" i="10"/>
  <c r="J223" i="10"/>
  <c r="I223" i="10"/>
  <c r="L221" i="10"/>
  <c r="K221" i="10"/>
  <c r="J221" i="10"/>
  <c r="I221" i="10"/>
  <c r="L220" i="10"/>
  <c r="K220" i="10"/>
  <c r="J220" i="10"/>
  <c r="I220" i="10"/>
  <c r="L219" i="10"/>
  <c r="K219" i="10"/>
  <c r="J219" i="10"/>
  <c r="I219" i="10"/>
  <c r="P212" i="10"/>
  <c r="O212" i="10"/>
  <c r="N212" i="10"/>
  <c r="M212" i="10"/>
  <c r="L212" i="10"/>
  <c r="K212" i="10"/>
  <c r="J212" i="10"/>
  <c r="I212" i="10"/>
  <c r="L211" i="10"/>
  <c r="K211" i="10"/>
  <c r="J211" i="10"/>
  <c r="I211" i="10"/>
  <c r="L209" i="10"/>
  <c r="K209" i="10"/>
  <c r="J209" i="10"/>
  <c r="I209" i="10"/>
  <c r="L208" i="10"/>
  <c r="K208" i="10"/>
  <c r="J208" i="10"/>
  <c r="I208" i="10"/>
  <c r="L207" i="10"/>
  <c r="K207" i="10"/>
  <c r="J207" i="10"/>
  <c r="I207" i="10"/>
  <c r="L202" i="10"/>
  <c r="K202" i="10"/>
  <c r="J202" i="10"/>
  <c r="I202" i="10"/>
  <c r="L201" i="10"/>
  <c r="K201" i="10"/>
  <c r="J201" i="10"/>
  <c r="I201" i="10"/>
  <c r="L200" i="10"/>
  <c r="K200" i="10"/>
  <c r="J200" i="10"/>
  <c r="I200" i="10"/>
  <c r="L198" i="10"/>
  <c r="K198" i="10"/>
  <c r="J198" i="10"/>
  <c r="I198" i="10"/>
  <c r="L197" i="10"/>
  <c r="K197" i="10"/>
  <c r="J197" i="10"/>
  <c r="I197" i="10"/>
  <c r="L193" i="10"/>
  <c r="K193" i="10"/>
  <c r="J193" i="10"/>
  <c r="I193" i="10"/>
  <c r="L192" i="10"/>
  <c r="K192" i="10"/>
  <c r="J192" i="10"/>
  <c r="I192" i="10"/>
  <c r="L188" i="10"/>
  <c r="K188" i="10"/>
  <c r="J188" i="10"/>
  <c r="I188" i="10"/>
  <c r="L187" i="10"/>
  <c r="K187" i="10"/>
  <c r="J187" i="10"/>
  <c r="I187" i="10"/>
  <c r="L183" i="10"/>
  <c r="K183" i="10"/>
  <c r="J183" i="10"/>
  <c r="I183" i="10"/>
  <c r="L182" i="10"/>
  <c r="K182" i="10"/>
  <c r="J182" i="10"/>
  <c r="I182" i="10"/>
  <c r="L180" i="10"/>
  <c r="K180" i="10"/>
  <c r="J180" i="10"/>
  <c r="I180" i="10"/>
  <c r="L179" i="10"/>
  <c r="K179" i="10"/>
  <c r="J179" i="10"/>
  <c r="I179" i="10"/>
  <c r="L178" i="10"/>
  <c r="K178" i="10"/>
  <c r="J178" i="10"/>
  <c r="I178" i="10"/>
  <c r="L177" i="10"/>
  <c r="K177" i="10"/>
  <c r="J177" i="10"/>
  <c r="I177" i="10"/>
  <c r="L176" i="10"/>
  <c r="K176" i="10"/>
  <c r="J176" i="10"/>
  <c r="I176" i="10"/>
  <c r="L172" i="10"/>
  <c r="K172" i="10"/>
  <c r="J172" i="10"/>
  <c r="I172" i="10"/>
  <c r="L171" i="10"/>
  <c r="K171" i="10"/>
  <c r="J171" i="10"/>
  <c r="I171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3" i="10"/>
  <c r="K163" i="10"/>
  <c r="J163" i="10"/>
  <c r="I163" i="10"/>
  <c r="L162" i="10"/>
  <c r="K162" i="10"/>
  <c r="J162" i="10"/>
  <c r="I162" i="10"/>
  <c r="L161" i="10"/>
  <c r="K161" i="10"/>
  <c r="J161" i="10"/>
  <c r="I161" i="10"/>
  <c r="L160" i="10"/>
  <c r="K160" i="10"/>
  <c r="J160" i="10"/>
  <c r="I160" i="10"/>
  <c r="L158" i="10"/>
  <c r="K158" i="10"/>
  <c r="J158" i="10"/>
  <c r="I158" i="10"/>
  <c r="L157" i="10"/>
  <c r="K157" i="10"/>
  <c r="J157" i="10"/>
  <c r="I157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L150" i="10"/>
  <c r="K150" i="10"/>
  <c r="J150" i="10"/>
  <c r="I150" i="10"/>
  <c r="L147" i="10"/>
  <c r="K147" i="10"/>
  <c r="J147" i="10"/>
  <c r="I147" i="10"/>
  <c r="L146" i="10"/>
  <c r="K146" i="10"/>
  <c r="J146" i="10"/>
  <c r="I146" i="10"/>
  <c r="L145" i="10"/>
  <c r="K145" i="10"/>
  <c r="J145" i="10"/>
  <c r="I145" i="10"/>
  <c r="L143" i="10"/>
  <c r="K143" i="10"/>
  <c r="J143" i="10"/>
  <c r="I143" i="10"/>
  <c r="L142" i="10"/>
  <c r="K142" i="10"/>
  <c r="J142" i="10"/>
  <c r="I142" i="10"/>
  <c r="L139" i="10"/>
  <c r="K139" i="10"/>
  <c r="J139" i="10"/>
  <c r="I139" i="10"/>
  <c r="L138" i="10"/>
  <c r="K138" i="10"/>
  <c r="J138" i="10"/>
  <c r="I138" i="10"/>
  <c r="L137" i="10"/>
  <c r="K137" i="10"/>
  <c r="J137" i="10"/>
  <c r="I137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9" i="10"/>
  <c r="K109" i="10"/>
  <c r="J109" i="10"/>
  <c r="I109" i="10"/>
  <c r="L106" i="10"/>
  <c r="K106" i="10"/>
  <c r="J106" i="10"/>
  <c r="I106" i="10"/>
  <c r="L105" i="10"/>
  <c r="K105" i="10"/>
  <c r="J105" i="10"/>
  <c r="I105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7" i="10"/>
  <c r="K97" i="10"/>
  <c r="J97" i="10"/>
  <c r="I97" i="10"/>
  <c r="L96" i="10"/>
  <c r="K96" i="10"/>
  <c r="J96" i="10"/>
  <c r="I96" i="10"/>
  <c r="L95" i="10"/>
  <c r="K95" i="10"/>
  <c r="J95" i="10"/>
  <c r="I95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L89" i="10"/>
  <c r="K89" i="10"/>
  <c r="J89" i="10"/>
  <c r="I89" i="10"/>
  <c r="L85" i="10"/>
  <c r="K85" i="10"/>
  <c r="J85" i="10"/>
  <c r="I85" i="10"/>
  <c r="L84" i="10"/>
  <c r="K84" i="10"/>
  <c r="J84" i="10"/>
  <c r="I84" i="10"/>
  <c r="L83" i="10"/>
  <c r="K83" i="10"/>
  <c r="J83" i="10"/>
  <c r="I83" i="10"/>
  <c r="L82" i="10"/>
  <c r="K82" i="10"/>
  <c r="J82" i="10"/>
  <c r="I82" i="10"/>
  <c r="L80" i="10"/>
  <c r="K80" i="10"/>
  <c r="J80" i="10"/>
  <c r="I80" i="10"/>
  <c r="L79" i="10"/>
  <c r="K79" i="10"/>
  <c r="J79" i="10"/>
  <c r="I79" i="10"/>
  <c r="L78" i="10"/>
  <c r="K78" i="10"/>
  <c r="J78" i="10"/>
  <c r="I78" i="10"/>
  <c r="L74" i="10"/>
  <c r="K74" i="10"/>
  <c r="J74" i="10"/>
  <c r="I74" i="10"/>
  <c r="L73" i="10"/>
  <c r="K73" i="10"/>
  <c r="J73" i="10"/>
  <c r="I73" i="10"/>
  <c r="L69" i="10"/>
  <c r="K69" i="10"/>
  <c r="J69" i="10"/>
  <c r="I69" i="10"/>
  <c r="L68" i="10"/>
  <c r="K68" i="10"/>
  <c r="J68" i="10"/>
  <c r="I68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45" i="10"/>
  <c r="L44" i="10" s="1"/>
  <c r="L43" i="10" s="1"/>
  <c r="L42" i="10" s="1"/>
  <c r="L30" i="10" s="1"/>
  <c r="L359" i="10" s="1"/>
  <c r="K45" i="10"/>
  <c r="J45" i="10"/>
  <c r="J44" i="10" s="1"/>
  <c r="J43" i="10" s="1"/>
  <c r="J42" i="10" s="1"/>
  <c r="J30" i="10" s="1"/>
  <c r="J359" i="10" s="1"/>
  <c r="I45" i="10"/>
  <c r="I44" i="10" s="1"/>
  <c r="I43" i="10" s="1"/>
  <c r="I42" i="10" s="1"/>
  <c r="I30" i="10" s="1"/>
  <c r="I359" i="10" s="1"/>
  <c r="K44" i="10"/>
  <c r="K43" i="10" s="1"/>
  <c r="K42" i="10" s="1"/>
  <c r="K30" i="10" s="1"/>
  <c r="K359" i="10" s="1"/>
  <c r="L40" i="10"/>
  <c r="K40" i="10"/>
  <c r="J40" i="10"/>
  <c r="I40" i="10"/>
  <c r="L39" i="10"/>
  <c r="K39" i="10"/>
  <c r="J39" i="10"/>
  <c r="I39" i="10"/>
  <c r="L38" i="10"/>
  <c r="K38" i="10"/>
  <c r="J38" i="10"/>
  <c r="I38" i="10"/>
  <c r="L36" i="10"/>
  <c r="K36" i="10"/>
  <c r="J36" i="10"/>
  <c r="I36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1" i="10"/>
  <c r="K31" i="10"/>
  <c r="J31" i="10"/>
  <c r="I31" i="10"/>
  <c r="L356" i="9"/>
  <c r="K356" i="9"/>
  <c r="J356" i="9"/>
  <c r="I356" i="9"/>
  <c r="L355" i="9"/>
  <c r="K355" i="9"/>
  <c r="J355" i="9"/>
  <c r="I355" i="9"/>
  <c r="L353" i="9"/>
  <c r="K353" i="9"/>
  <c r="J353" i="9"/>
  <c r="I353" i="9"/>
  <c r="L352" i="9"/>
  <c r="K352" i="9"/>
  <c r="J352" i="9"/>
  <c r="I352" i="9"/>
  <c r="L350" i="9"/>
  <c r="K350" i="9"/>
  <c r="J350" i="9"/>
  <c r="I350" i="9"/>
  <c r="L349" i="9"/>
  <c r="K349" i="9"/>
  <c r="J349" i="9"/>
  <c r="I349" i="9"/>
  <c r="L346" i="9"/>
  <c r="K346" i="9"/>
  <c r="J346" i="9"/>
  <c r="I346" i="9"/>
  <c r="L345" i="9"/>
  <c r="K345" i="9"/>
  <c r="J345" i="9"/>
  <c r="I345" i="9"/>
  <c r="L342" i="9"/>
  <c r="K342" i="9"/>
  <c r="J342" i="9"/>
  <c r="I342" i="9"/>
  <c r="L341" i="9"/>
  <c r="K341" i="9"/>
  <c r="J341" i="9"/>
  <c r="I341" i="9"/>
  <c r="L338" i="9"/>
  <c r="K338" i="9"/>
  <c r="J338" i="9"/>
  <c r="I338" i="9"/>
  <c r="L337" i="9"/>
  <c r="K337" i="9"/>
  <c r="J337" i="9"/>
  <c r="I337" i="9"/>
  <c r="L334" i="9"/>
  <c r="K334" i="9"/>
  <c r="J334" i="9"/>
  <c r="I334" i="9"/>
  <c r="L331" i="9"/>
  <c r="K331" i="9"/>
  <c r="J331" i="9"/>
  <c r="I331" i="9"/>
  <c r="P329" i="9"/>
  <c r="O329" i="9"/>
  <c r="N329" i="9"/>
  <c r="M329" i="9"/>
  <c r="L329" i="9"/>
  <c r="K329" i="9"/>
  <c r="J329" i="9"/>
  <c r="I329" i="9"/>
  <c r="L328" i="9"/>
  <c r="K328" i="9"/>
  <c r="J328" i="9"/>
  <c r="I328" i="9"/>
  <c r="L327" i="9"/>
  <c r="K327" i="9"/>
  <c r="J327" i="9"/>
  <c r="I327" i="9"/>
  <c r="L324" i="9"/>
  <c r="K324" i="9"/>
  <c r="J324" i="9"/>
  <c r="I324" i="9"/>
  <c r="L323" i="9"/>
  <c r="K323" i="9"/>
  <c r="J323" i="9"/>
  <c r="I323" i="9"/>
  <c r="L321" i="9"/>
  <c r="K321" i="9"/>
  <c r="J321" i="9"/>
  <c r="I321" i="9"/>
  <c r="L320" i="9"/>
  <c r="K320" i="9"/>
  <c r="J320" i="9"/>
  <c r="I320" i="9"/>
  <c r="L318" i="9"/>
  <c r="K318" i="9"/>
  <c r="J318" i="9"/>
  <c r="I318" i="9"/>
  <c r="L317" i="9"/>
  <c r="K317" i="9"/>
  <c r="J317" i="9"/>
  <c r="I317" i="9"/>
  <c r="L314" i="9"/>
  <c r="K314" i="9"/>
  <c r="J314" i="9"/>
  <c r="I314" i="9"/>
  <c r="L313" i="9"/>
  <c r="K313" i="9"/>
  <c r="J313" i="9"/>
  <c r="I313" i="9"/>
  <c r="L310" i="9"/>
  <c r="K310" i="9"/>
  <c r="J310" i="9"/>
  <c r="I310" i="9"/>
  <c r="L309" i="9"/>
  <c r="K309" i="9"/>
  <c r="J309" i="9"/>
  <c r="I309" i="9"/>
  <c r="L306" i="9"/>
  <c r="K306" i="9"/>
  <c r="J306" i="9"/>
  <c r="I306" i="9"/>
  <c r="L305" i="9"/>
  <c r="K305" i="9"/>
  <c r="J305" i="9"/>
  <c r="I305" i="9"/>
  <c r="L302" i="9"/>
  <c r="K302" i="9"/>
  <c r="J302" i="9"/>
  <c r="I302" i="9"/>
  <c r="L299" i="9"/>
  <c r="K299" i="9"/>
  <c r="J299" i="9"/>
  <c r="I299" i="9"/>
  <c r="L297" i="9"/>
  <c r="K297" i="9"/>
  <c r="J297" i="9"/>
  <c r="I297" i="9"/>
  <c r="L296" i="9"/>
  <c r="K296" i="9"/>
  <c r="J296" i="9"/>
  <c r="I296" i="9"/>
  <c r="L295" i="9"/>
  <c r="K295" i="9"/>
  <c r="J295" i="9"/>
  <c r="I295" i="9"/>
  <c r="L294" i="9"/>
  <c r="K294" i="9"/>
  <c r="J294" i="9"/>
  <c r="I294" i="9"/>
  <c r="L291" i="9"/>
  <c r="K291" i="9"/>
  <c r="J291" i="9"/>
  <c r="I291" i="9"/>
  <c r="L290" i="9"/>
  <c r="K290" i="9"/>
  <c r="J290" i="9"/>
  <c r="I290" i="9"/>
  <c r="L288" i="9"/>
  <c r="K288" i="9"/>
  <c r="J288" i="9"/>
  <c r="I288" i="9"/>
  <c r="L287" i="9"/>
  <c r="K287" i="9"/>
  <c r="J287" i="9"/>
  <c r="I287" i="9"/>
  <c r="L285" i="9"/>
  <c r="K285" i="9"/>
  <c r="J285" i="9"/>
  <c r="I285" i="9"/>
  <c r="L284" i="9"/>
  <c r="K284" i="9"/>
  <c r="J284" i="9"/>
  <c r="I284" i="9"/>
  <c r="L281" i="9"/>
  <c r="K281" i="9"/>
  <c r="J281" i="9"/>
  <c r="I281" i="9"/>
  <c r="L280" i="9"/>
  <c r="K280" i="9"/>
  <c r="J280" i="9"/>
  <c r="I280" i="9"/>
  <c r="L277" i="9"/>
  <c r="K277" i="9"/>
  <c r="J277" i="9"/>
  <c r="I277" i="9"/>
  <c r="L276" i="9"/>
  <c r="K276" i="9"/>
  <c r="J276" i="9"/>
  <c r="I276" i="9"/>
  <c r="L273" i="9"/>
  <c r="K273" i="9"/>
  <c r="J273" i="9"/>
  <c r="I273" i="9"/>
  <c r="L272" i="9"/>
  <c r="K272" i="9"/>
  <c r="J272" i="9"/>
  <c r="I272" i="9"/>
  <c r="L269" i="9"/>
  <c r="K269" i="9"/>
  <c r="J269" i="9"/>
  <c r="I269" i="9"/>
  <c r="L266" i="9"/>
  <c r="K266" i="9"/>
  <c r="J266" i="9"/>
  <c r="I266" i="9"/>
  <c r="L264" i="9"/>
  <c r="K264" i="9"/>
  <c r="J264" i="9"/>
  <c r="I264" i="9"/>
  <c r="L263" i="9"/>
  <c r="K263" i="9"/>
  <c r="J263" i="9"/>
  <c r="I263" i="9"/>
  <c r="L262" i="9"/>
  <c r="K262" i="9"/>
  <c r="J262" i="9"/>
  <c r="I262" i="9"/>
  <c r="L259" i="9"/>
  <c r="K259" i="9"/>
  <c r="J259" i="9"/>
  <c r="I259" i="9"/>
  <c r="L258" i="9"/>
  <c r="K258" i="9"/>
  <c r="J258" i="9"/>
  <c r="I258" i="9"/>
  <c r="L256" i="9"/>
  <c r="K256" i="9"/>
  <c r="J256" i="9"/>
  <c r="I256" i="9"/>
  <c r="L255" i="9"/>
  <c r="K255" i="9"/>
  <c r="J255" i="9"/>
  <c r="I255" i="9"/>
  <c r="L253" i="9"/>
  <c r="K253" i="9"/>
  <c r="J253" i="9"/>
  <c r="I253" i="9"/>
  <c r="L252" i="9"/>
  <c r="K252" i="9"/>
  <c r="J252" i="9"/>
  <c r="I252" i="9"/>
  <c r="L249" i="9"/>
  <c r="K249" i="9"/>
  <c r="J249" i="9"/>
  <c r="I249" i="9"/>
  <c r="L248" i="9"/>
  <c r="K248" i="9"/>
  <c r="J248" i="9"/>
  <c r="I248" i="9"/>
  <c r="L245" i="9"/>
  <c r="K245" i="9"/>
  <c r="J245" i="9"/>
  <c r="I245" i="9"/>
  <c r="L244" i="9"/>
  <c r="K244" i="9"/>
  <c r="J244" i="9"/>
  <c r="I244" i="9"/>
  <c r="L241" i="9"/>
  <c r="K241" i="9"/>
  <c r="J241" i="9"/>
  <c r="I241" i="9"/>
  <c r="L240" i="9"/>
  <c r="K240" i="9"/>
  <c r="J240" i="9"/>
  <c r="I240" i="9"/>
  <c r="L237" i="9"/>
  <c r="K237" i="9"/>
  <c r="J237" i="9"/>
  <c r="I237" i="9"/>
  <c r="L234" i="9"/>
  <c r="K234" i="9"/>
  <c r="J234" i="9"/>
  <c r="I234" i="9"/>
  <c r="L232" i="9"/>
  <c r="K232" i="9"/>
  <c r="J232" i="9"/>
  <c r="I232" i="9"/>
  <c r="L231" i="9"/>
  <c r="K231" i="9"/>
  <c r="J231" i="9"/>
  <c r="I231" i="9"/>
  <c r="L230" i="9"/>
  <c r="K230" i="9"/>
  <c r="J230" i="9"/>
  <c r="I230" i="9"/>
  <c r="L229" i="9"/>
  <c r="K229" i="9"/>
  <c r="J229" i="9"/>
  <c r="I229" i="9"/>
  <c r="L225" i="9"/>
  <c r="K225" i="9"/>
  <c r="J225" i="9"/>
  <c r="I225" i="9"/>
  <c r="L224" i="9"/>
  <c r="K224" i="9"/>
  <c r="J224" i="9"/>
  <c r="I224" i="9"/>
  <c r="L223" i="9"/>
  <c r="K223" i="9"/>
  <c r="J223" i="9"/>
  <c r="I223" i="9"/>
  <c r="L221" i="9"/>
  <c r="K221" i="9"/>
  <c r="J221" i="9"/>
  <c r="I221" i="9"/>
  <c r="L220" i="9"/>
  <c r="K220" i="9"/>
  <c r="J220" i="9"/>
  <c r="I220" i="9"/>
  <c r="L219" i="9"/>
  <c r="K219" i="9"/>
  <c r="J219" i="9"/>
  <c r="I219" i="9"/>
  <c r="P212" i="9"/>
  <c r="O212" i="9"/>
  <c r="N212" i="9"/>
  <c r="M212" i="9"/>
  <c r="L212" i="9"/>
  <c r="K212" i="9"/>
  <c r="J212" i="9"/>
  <c r="I212" i="9"/>
  <c r="L211" i="9"/>
  <c r="K211" i="9"/>
  <c r="J211" i="9"/>
  <c r="I211" i="9"/>
  <c r="L209" i="9"/>
  <c r="K209" i="9"/>
  <c r="J209" i="9"/>
  <c r="I209" i="9"/>
  <c r="L208" i="9"/>
  <c r="K208" i="9"/>
  <c r="J208" i="9"/>
  <c r="I208" i="9"/>
  <c r="L207" i="9"/>
  <c r="K207" i="9"/>
  <c r="J207" i="9"/>
  <c r="I207" i="9"/>
  <c r="L202" i="9"/>
  <c r="K202" i="9"/>
  <c r="J202" i="9"/>
  <c r="I202" i="9"/>
  <c r="L201" i="9"/>
  <c r="K201" i="9"/>
  <c r="J201" i="9"/>
  <c r="I201" i="9"/>
  <c r="L200" i="9"/>
  <c r="K200" i="9"/>
  <c r="J200" i="9"/>
  <c r="I200" i="9"/>
  <c r="L198" i="9"/>
  <c r="K198" i="9"/>
  <c r="J198" i="9"/>
  <c r="I198" i="9"/>
  <c r="L197" i="9"/>
  <c r="K197" i="9"/>
  <c r="J197" i="9"/>
  <c r="I197" i="9"/>
  <c r="L193" i="9"/>
  <c r="K193" i="9"/>
  <c r="J193" i="9"/>
  <c r="I193" i="9"/>
  <c r="L192" i="9"/>
  <c r="K192" i="9"/>
  <c r="J192" i="9"/>
  <c r="I192" i="9"/>
  <c r="L188" i="9"/>
  <c r="K188" i="9"/>
  <c r="J188" i="9"/>
  <c r="I188" i="9"/>
  <c r="L187" i="9"/>
  <c r="K187" i="9"/>
  <c r="J187" i="9"/>
  <c r="I187" i="9"/>
  <c r="L183" i="9"/>
  <c r="K183" i="9"/>
  <c r="J183" i="9"/>
  <c r="I183" i="9"/>
  <c r="L182" i="9"/>
  <c r="K182" i="9"/>
  <c r="J182" i="9"/>
  <c r="I182" i="9"/>
  <c r="L180" i="9"/>
  <c r="K180" i="9"/>
  <c r="J180" i="9"/>
  <c r="I180" i="9"/>
  <c r="L179" i="9"/>
  <c r="K179" i="9"/>
  <c r="J179" i="9"/>
  <c r="I179" i="9"/>
  <c r="L178" i="9"/>
  <c r="K178" i="9"/>
  <c r="J178" i="9"/>
  <c r="I178" i="9"/>
  <c r="L177" i="9"/>
  <c r="K177" i="9"/>
  <c r="J177" i="9"/>
  <c r="I177" i="9"/>
  <c r="L176" i="9"/>
  <c r="K176" i="9"/>
  <c r="J176" i="9"/>
  <c r="I176" i="9"/>
  <c r="L172" i="9"/>
  <c r="K172" i="9"/>
  <c r="J172" i="9"/>
  <c r="I172" i="9"/>
  <c r="L171" i="9"/>
  <c r="K171" i="9"/>
  <c r="J171" i="9"/>
  <c r="I171" i="9"/>
  <c r="L167" i="9"/>
  <c r="K167" i="9"/>
  <c r="J167" i="9"/>
  <c r="I167" i="9"/>
  <c r="L166" i="9"/>
  <c r="K166" i="9"/>
  <c r="J166" i="9"/>
  <c r="I166" i="9"/>
  <c r="L165" i="9"/>
  <c r="K165" i="9"/>
  <c r="J165" i="9"/>
  <c r="I165" i="9"/>
  <c r="L163" i="9"/>
  <c r="K163" i="9"/>
  <c r="J163" i="9"/>
  <c r="I163" i="9"/>
  <c r="L162" i="9"/>
  <c r="K162" i="9"/>
  <c r="J162" i="9"/>
  <c r="I162" i="9"/>
  <c r="L161" i="9"/>
  <c r="K161" i="9"/>
  <c r="J161" i="9"/>
  <c r="I161" i="9"/>
  <c r="L160" i="9"/>
  <c r="K160" i="9"/>
  <c r="J160" i="9"/>
  <c r="I160" i="9"/>
  <c r="L158" i="9"/>
  <c r="K158" i="9"/>
  <c r="J158" i="9"/>
  <c r="I158" i="9"/>
  <c r="L157" i="9"/>
  <c r="K157" i="9"/>
  <c r="J157" i="9"/>
  <c r="I157" i="9"/>
  <c r="L153" i="9"/>
  <c r="K153" i="9"/>
  <c r="J153" i="9"/>
  <c r="I153" i="9"/>
  <c r="L152" i="9"/>
  <c r="K152" i="9"/>
  <c r="J152" i="9"/>
  <c r="I152" i="9"/>
  <c r="L151" i="9"/>
  <c r="K151" i="9"/>
  <c r="J151" i="9"/>
  <c r="I151" i="9"/>
  <c r="L150" i="9"/>
  <c r="K150" i="9"/>
  <c r="J150" i="9"/>
  <c r="I150" i="9"/>
  <c r="L147" i="9"/>
  <c r="K147" i="9"/>
  <c r="J147" i="9"/>
  <c r="I147" i="9"/>
  <c r="L146" i="9"/>
  <c r="K146" i="9"/>
  <c r="J146" i="9"/>
  <c r="I146" i="9"/>
  <c r="L145" i="9"/>
  <c r="K145" i="9"/>
  <c r="J145" i="9"/>
  <c r="I145" i="9"/>
  <c r="L143" i="9"/>
  <c r="K143" i="9"/>
  <c r="J143" i="9"/>
  <c r="I143" i="9"/>
  <c r="L142" i="9"/>
  <c r="K142" i="9"/>
  <c r="J142" i="9"/>
  <c r="I142" i="9"/>
  <c r="L139" i="9"/>
  <c r="L138" i="9" s="1"/>
  <c r="L137" i="9" s="1"/>
  <c r="L131" i="9" s="1"/>
  <c r="L30" i="9" s="1"/>
  <c r="L359" i="9" s="1"/>
  <c r="K139" i="9"/>
  <c r="K138" i="9" s="1"/>
  <c r="K137" i="9" s="1"/>
  <c r="K131" i="9" s="1"/>
  <c r="K30" i="9" s="1"/>
  <c r="K359" i="9" s="1"/>
  <c r="J139" i="9"/>
  <c r="J138" i="9" s="1"/>
  <c r="J137" i="9" s="1"/>
  <c r="J131" i="9" s="1"/>
  <c r="J30" i="9" s="1"/>
  <c r="J359" i="9" s="1"/>
  <c r="I139" i="9"/>
  <c r="I138" i="9" s="1"/>
  <c r="I137" i="9" s="1"/>
  <c r="I131" i="9" s="1"/>
  <c r="I30" i="9" s="1"/>
  <c r="I359" i="9" s="1"/>
  <c r="L134" i="9"/>
  <c r="K134" i="9"/>
  <c r="J134" i="9"/>
  <c r="I134" i="9"/>
  <c r="L133" i="9"/>
  <c r="K133" i="9"/>
  <c r="J133" i="9"/>
  <c r="I133" i="9"/>
  <c r="L132" i="9"/>
  <c r="K132" i="9"/>
  <c r="J132" i="9"/>
  <c r="I132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6" i="9"/>
  <c r="K106" i="9"/>
  <c r="J106" i="9"/>
  <c r="I106" i="9"/>
  <c r="L105" i="9"/>
  <c r="K105" i="9"/>
  <c r="J105" i="9"/>
  <c r="I105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7" i="9"/>
  <c r="K97" i="9"/>
  <c r="J97" i="9"/>
  <c r="I97" i="9"/>
  <c r="L96" i="9"/>
  <c r="K96" i="9"/>
  <c r="J96" i="9"/>
  <c r="I96" i="9"/>
  <c r="L95" i="9"/>
  <c r="K95" i="9"/>
  <c r="J95" i="9"/>
  <c r="I95" i="9"/>
  <c r="L92" i="9"/>
  <c r="K92" i="9"/>
  <c r="J92" i="9"/>
  <c r="I92" i="9"/>
  <c r="L91" i="9"/>
  <c r="K91" i="9"/>
  <c r="J91" i="9"/>
  <c r="I91" i="9"/>
  <c r="L90" i="9"/>
  <c r="K90" i="9"/>
  <c r="J90" i="9"/>
  <c r="I90" i="9"/>
  <c r="L89" i="9"/>
  <c r="K89" i="9"/>
  <c r="J89" i="9"/>
  <c r="I89" i="9"/>
  <c r="L85" i="9"/>
  <c r="K85" i="9"/>
  <c r="J85" i="9"/>
  <c r="I85" i="9"/>
  <c r="L84" i="9"/>
  <c r="K84" i="9"/>
  <c r="J84" i="9"/>
  <c r="I84" i="9"/>
  <c r="L83" i="9"/>
  <c r="K83" i="9"/>
  <c r="J83" i="9"/>
  <c r="I83" i="9"/>
  <c r="L82" i="9"/>
  <c r="K82" i="9"/>
  <c r="J82" i="9"/>
  <c r="I82" i="9"/>
  <c r="L80" i="9"/>
  <c r="K80" i="9"/>
  <c r="J80" i="9"/>
  <c r="I80" i="9"/>
  <c r="L79" i="9"/>
  <c r="K79" i="9"/>
  <c r="J79" i="9"/>
  <c r="I79" i="9"/>
  <c r="L78" i="9"/>
  <c r="K78" i="9"/>
  <c r="J78" i="9"/>
  <c r="I78" i="9"/>
  <c r="L74" i="9"/>
  <c r="K74" i="9"/>
  <c r="J74" i="9"/>
  <c r="I74" i="9"/>
  <c r="L73" i="9"/>
  <c r="K73" i="9"/>
  <c r="J73" i="9"/>
  <c r="I73" i="9"/>
  <c r="L69" i="9"/>
  <c r="K69" i="9"/>
  <c r="J69" i="9"/>
  <c r="I69" i="9"/>
  <c r="L68" i="9"/>
  <c r="K68" i="9"/>
  <c r="J68" i="9"/>
  <c r="I68" i="9"/>
  <c r="L64" i="9"/>
  <c r="K64" i="9"/>
  <c r="J64" i="9"/>
  <c r="I64" i="9"/>
  <c r="L63" i="9"/>
  <c r="K63" i="9"/>
  <c r="J63" i="9"/>
  <c r="I63" i="9"/>
  <c r="L62" i="9"/>
  <c r="K62" i="9"/>
  <c r="J62" i="9"/>
  <c r="I62" i="9"/>
  <c r="L61" i="9"/>
  <c r="K61" i="9"/>
  <c r="J61" i="9"/>
  <c r="I61" i="9"/>
  <c r="L45" i="9"/>
  <c r="K45" i="9"/>
  <c r="L44" i="9"/>
  <c r="K44" i="9"/>
  <c r="L43" i="9"/>
  <c r="K43" i="9"/>
  <c r="L42" i="9"/>
  <c r="K42" i="9"/>
  <c r="L40" i="9"/>
  <c r="K40" i="9"/>
  <c r="J40" i="9"/>
  <c r="I40" i="9"/>
  <c r="L39" i="9"/>
  <c r="K39" i="9"/>
  <c r="J39" i="9"/>
  <c r="I39" i="9"/>
  <c r="L38" i="9"/>
  <c r="K38" i="9"/>
  <c r="J38" i="9"/>
  <c r="I38" i="9"/>
  <c r="L36" i="9"/>
  <c r="K36" i="9"/>
  <c r="J36" i="9"/>
  <c r="I36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56" i="8" l="1"/>
  <c r="K356" i="8"/>
  <c r="J356" i="8"/>
  <c r="I356" i="8"/>
  <c r="L355" i="8"/>
  <c r="K355" i="8"/>
  <c r="J355" i="8"/>
  <c r="I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P329" i="8"/>
  <c r="O329" i="8"/>
  <c r="N329" i="8"/>
  <c r="M329" i="8"/>
  <c r="L329" i="8"/>
  <c r="K329" i="8"/>
  <c r="J329" i="8"/>
  <c r="I329" i="8"/>
  <c r="L328" i="8"/>
  <c r="K328" i="8"/>
  <c r="J328" i="8"/>
  <c r="I328" i="8"/>
  <c r="L327" i="8"/>
  <c r="K327" i="8"/>
  <c r="J327" i="8"/>
  <c r="I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L320" i="8"/>
  <c r="K320" i="8"/>
  <c r="J320" i="8"/>
  <c r="I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L313" i="8"/>
  <c r="K313" i="8"/>
  <c r="J313" i="8"/>
  <c r="I313" i="8"/>
  <c r="L310" i="8"/>
  <c r="K310" i="8"/>
  <c r="J310" i="8"/>
  <c r="I310" i="8"/>
  <c r="L309" i="8"/>
  <c r="K309" i="8"/>
  <c r="J309" i="8"/>
  <c r="I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4" i="8"/>
  <c r="K294" i="8"/>
  <c r="J294" i="8"/>
  <c r="I294" i="8"/>
  <c r="L291" i="8"/>
  <c r="K291" i="8"/>
  <c r="J291" i="8"/>
  <c r="I291" i="8"/>
  <c r="L290" i="8"/>
  <c r="K290" i="8"/>
  <c r="J290" i="8"/>
  <c r="I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L280" i="8"/>
  <c r="K280" i="8"/>
  <c r="J280" i="8"/>
  <c r="I280" i="8"/>
  <c r="L277" i="8"/>
  <c r="K277" i="8"/>
  <c r="J277" i="8"/>
  <c r="I277" i="8"/>
  <c r="L276" i="8"/>
  <c r="K276" i="8"/>
  <c r="J276" i="8"/>
  <c r="I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I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L255" i="8"/>
  <c r="K255" i="8"/>
  <c r="J255" i="8"/>
  <c r="I255" i="8"/>
  <c r="L253" i="8"/>
  <c r="K253" i="8"/>
  <c r="J253" i="8"/>
  <c r="I253" i="8"/>
  <c r="L252" i="8"/>
  <c r="K252" i="8"/>
  <c r="J252" i="8"/>
  <c r="I252" i="8"/>
  <c r="L249" i="8"/>
  <c r="K249" i="8"/>
  <c r="J249" i="8"/>
  <c r="I249" i="8"/>
  <c r="L248" i="8"/>
  <c r="K248" i="8"/>
  <c r="J248" i="8"/>
  <c r="I248" i="8"/>
  <c r="L245" i="8"/>
  <c r="K245" i="8"/>
  <c r="J245" i="8"/>
  <c r="I245" i="8"/>
  <c r="L244" i="8"/>
  <c r="K244" i="8"/>
  <c r="J244" i="8"/>
  <c r="I244" i="8"/>
  <c r="L241" i="8"/>
  <c r="K241" i="8"/>
  <c r="J241" i="8"/>
  <c r="I241" i="8"/>
  <c r="L240" i="8"/>
  <c r="K240" i="8"/>
  <c r="J240" i="8"/>
  <c r="I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L231" i="8"/>
  <c r="K231" i="8"/>
  <c r="J231" i="8"/>
  <c r="I231" i="8"/>
  <c r="L230" i="8"/>
  <c r="K230" i="8"/>
  <c r="J230" i="8"/>
  <c r="I230" i="8"/>
  <c r="L229" i="8"/>
  <c r="K229" i="8"/>
  <c r="J229" i="8"/>
  <c r="I229" i="8"/>
  <c r="L225" i="8"/>
  <c r="K225" i="8"/>
  <c r="J225" i="8"/>
  <c r="I225" i="8"/>
  <c r="L224" i="8"/>
  <c r="K224" i="8"/>
  <c r="J224" i="8"/>
  <c r="I224" i="8"/>
  <c r="L223" i="8"/>
  <c r="K223" i="8"/>
  <c r="J223" i="8"/>
  <c r="I223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P212" i="8"/>
  <c r="O212" i="8"/>
  <c r="N212" i="8"/>
  <c r="M212" i="8"/>
  <c r="L212" i="8"/>
  <c r="K212" i="8"/>
  <c r="J212" i="8"/>
  <c r="I212" i="8"/>
  <c r="L211" i="8"/>
  <c r="K211" i="8"/>
  <c r="J211" i="8"/>
  <c r="I211" i="8"/>
  <c r="L209" i="8"/>
  <c r="K209" i="8"/>
  <c r="J209" i="8"/>
  <c r="I209" i="8"/>
  <c r="L208" i="8"/>
  <c r="K208" i="8"/>
  <c r="J208" i="8"/>
  <c r="I208" i="8"/>
  <c r="L207" i="8"/>
  <c r="K207" i="8"/>
  <c r="J207" i="8"/>
  <c r="I207" i="8"/>
  <c r="L202" i="8"/>
  <c r="K202" i="8"/>
  <c r="J202" i="8"/>
  <c r="I202" i="8"/>
  <c r="L201" i="8"/>
  <c r="K201" i="8"/>
  <c r="J201" i="8"/>
  <c r="I201" i="8"/>
  <c r="L200" i="8"/>
  <c r="K200" i="8"/>
  <c r="J200" i="8"/>
  <c r="I200" i="8"/>
  <c r="L198" i="8"/>
  <c r="K198" i="8"/>
  <c r="J198" i="8"/>
  <c r="I198" i="8"/>
  <c r="L197" i="8"/>
  <c r="K197" i="8"/>
  <c r="J197" i="8"/>
  <c r="I197" i="8"/>
  <c r="L193" i="8"/>
  <c r="K193" i="8"/>
  <c r="J193" i="8"/>
  <c r="I193" i="8"/>
  <c r="L192" i="8"/>
  <c r="K192" i="8"/>
  <c r="J192" i="8"/>
  <c r="I192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K179" i="8"/>
  <c r="J179" i="8"/>
  <c r="I179" i="8"/>
  <c r="L178" i="8"/>
  <c r="K178" i="8"/>
  <c r="J178" i="8"/>
  <c r="I178" i="8"/>
  <c r="L177" i="8"/>
  <c r="K177" i="8"/>
  <c r="J177" i="8"/>
  <c r="I177" i="8"/>
  <c r="L176" i="8"/>
  <c r="K176" i="8"/>
  <c r="J176" i="8"/>
  <c r="I176" i="8"/>
  <c r="L172" i="8"/>
  <c r="K172" i="8"/>
  <c r="J172" i="8"/>
  <c r="I172" i="8"/>
  <c r="L171" i="8"/>
  <c r="K171" i="8"/>
  <c r="J171" i="8"/>
  <c r="I171" i="8"/>
  <c r="L167" i="8"/>
  <c r="K167" i="8"/>
  <c r="J167" i="8"/>
  <c r="I167" i="8"/>
  <c r="L166" i="8"/>
  <c r="K166" i="8"/>
  <c r="J166" i="8"/>
  <c r="I166" i="8"/>
  <c r="L165" i="8"/>
  <c r="K165" i="8"/>
  <c r="J165" i="8"/>
  <c r="I165" i="8"/>
  <c r="L163" i="8"/>
  <c r="K163" i="8"/>
  <c r="J163" i="8"/>
  <c r="I163" i="8"/>
  <c r="L162" i="8"/>
  <c r="K162" i="8"/>
  <c r="J162" i="8"/>
  <c r="I162" i="8"/>
  <c r="L161" i="8"/>
  <c r="K161" i="8"/>
  <c r="J161" i="8"/>
  <c r="I161" i="8"/>
  <c r="L160" i="8"/>
  <c r="K160" i="8"/>
  <c r="J160" i="8"/>
  <c r="I160" i="8"/>
  <c r="L158" i="8"/>
  <c r="K158" i="8"/>
  <c r="J158" i="8"/>
  <c r="I158" i="8"/>
  <c r="L157" i="8"/>
  <c r="K157" i="8"/>
  <c r="J157" i="8"/>
  <c r="I157" i="8"/>
  <c r="L153" i="8"/>
  <c r="K153" i="8"/>
  <c r="J153" i="8"/>
  <c r="I153" i="8"/>
  <c r="L152" i="8"/>
  <c r="K152" i="8"/>
  <c r="J152" i="8"/>
  <c r="I152" i="8"/>
  <c r="L151" i="8"/>
  <c r="K151" i="8"/>
  <c r="J151" i="8"/>
  <c r="I151" i="8"/>
  <c r="L150" i="8"/>
  <c r="K150" i="8"/>
  <c r="J150" i="8"/>
  <c r="I150" i="8"/>
  <c r="L147" i="8"/>
  <c r="K147" i="8"/>
  <c r="J147" i="8"/>
  <c r="I147" i="8"/>
  <c r="L146" i="8"/>
  <c r="K146" i="8"/>
  <c r="J146" i="8"/>
  <c r="I146" i="8"/>
  <c r="L145" i="8"/>
  <c r="K145" i="8"/>
  <c r="J145" i="8"/>
  <c r="I145" i="8"/>
  <c r="L143" i="8"/>
  <c r="K143" i="8"/>
  <c r="J143" i="8"/>
  <c r="I143" i="8"/>
  <c r="L142" i="8"/>
  <c r="K142" i="8"/>
  <c r="J142" i="8"/>
  <c r="I142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L129" i="8"/>
  <c r="K129" i="8"/>
  <c r="J129" i="8"/>
  <c r="I129" i="8"/>
  <c r="L128" i="8"/>
  <c r="K128" i="8"/>
  <c r="J128" i="8"/>
  <c r="I128" i="8"/>
  <c r="L127" i="8"/>
  <c r="K127" i="8"/>
  <c r="J127" i="8"/>
  <c r="I127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1" i="8"/>
  <c r="K121" i="8"/>
  <c r="J121" i="8"/>
  <c r="I121" i="8"/>
  <c r="L120" i="8"/>
  <c r="K120" i="8"/>
  <c r="J120" i="8"/>
  <c r="I120" i="8"/>
  <c r="L119" i="8"/>
  <c r="K119" i="8"/>
  <c r="J119" i="8"/>
  <c r="I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L111" i="8"/>
  <c r="K111" i="8"/>
  <c r="J111" i="8"/>
  <c r="I111" i="8"/>
  <c r="L110" i="8"/>
  <c r="K110" i="8"/>
  <c r="J110" i="8"/>
  <c r="I110" i="8"/>
  <c r="L109" i="8"/>
  <c r="K109" i="8"/>
  <c r="J109" i="8"/>
  <c r="I109" i="8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I97" i="8"/>
  <c r="L96" i="8"/>
  <c r="K96" i="8"/>
  <c r="J96" i="8"/>
  <c r="I96" i="8"/>
  <c r="L95" i="8"/>
  <c r="K95" i="8"/>
  <c r="J95" i="8"/>
  <c r="I95" i="8"/>
  <c r="L92" i="8"/>
  <c r="K92" i="8"/>
  <c r="J92" i="8"/>
  <c r="I92" i="8"/>
  <c r="L91" i="8"/>
  <c r="K91" i="8"/>
  <c r="J91" i="8"/>
  <c r="I91" i="8"/>
  <c r="L90" i="8"/>
  <c r="K90" i="8"/>
  <c r="J90" i="8"/>
  <c r="I90" i="8"/>
  <c r="L89" i="8"/>
  <c r="K89" i="8"/>
  <c r="J89" i="8"/>
  <c r="I89" i="8"/>
  <c r="L85" i="8"/>
  <c r="K85" i="8"/>
  <c r="J85" i="8"/>
  <c r="I85" i="8"/>
  <c r="L84" i="8"/>
  <c r="K84" i="8"/>
  <c r="J84" i="8"/>
  <c r="I84" i="8"/>
  <c r="L83" i="8"/>
  <c r="K83" i="8"/>
  <c r="J83" i="8"/>
  <c r="I83" i="8"/>
  <c r="L82" i="8"/>
  <c r="K82" i="8"/>
  <c r="J82" i="8"/>
  <c r="I82" i="8"/>
  <c r="L80" i="8"/>
  <c r="K80" i="8"/>
  <c r="J80" i="8"/>
  <c r="I80" i="8"/>
  <c r="L79" i="8"/>
  <c r="K79" i="8"/>
  <c r="J79" i="8"/>
  <c r="I79" i="8"/>
  <c r="L78" i="8"/>
  <c r="K78" i="8"/>
  <c r="J78" i="8"/>
  <c r="I78" i="8"/>
  <c r="L74" i="8"/>
  <c r="K74" i="8"/>
  <c r="J74" i="8"/>
  <c r="I74" i="8"/>
  <c r="L73" i="8"/>
  <c r="K73" i="8"/>
  <c r="J73" i="8"/>
  <c r="I73" i="8"/>
  <c r="L69" i="8"/>
  <c r="K69" i="8"/>
  <c r="J69" i="8"/>
  <c r="I69" i="8"/>
  <c r="L68" i="8"/>
  <c r="K68" i="8"/>
  <c r="J68" i="8"/>
  <c r="I68" i="8"/>
  <c r="L64" i="8"/>
  <c r="K64" i="8"/>
  <c r="J64" i="8"/>
  <c r="I64" i="8"/>
  <c r="L63" i="8"/>
  <c r="K63" i="8"/>
  <c r="J63" i="8"/>
  <c r="I63" i="8"/>
  <c r="L62" i="8"/>
  <c r="K62" i="8"/>
  <c r="J62" i="8"/>
  <c r="I62" i="8"/>
  <c r="L61" i="8"/>
  <c r="K61" i="8"/>
  <c r="J61" i="8"/>
  <c r="I61" i="8"/>
  <c r="J44" i="8"/>
  <c r="J43" i="8" s="1"/>
  <c r="J42" i="8" s="1"/>
  <c r="J30" i="8" s="1"/>
  <c r="J359" i="8" s="1"/>
  <c r="I44" i="8"/>
  <c r="I43" i="8" s="1"/>
  <c r="I42" i="8" s="1"/>
  <c r="I30" i="8" s="1"/>
  <c r="I359" i="8" s="1"/>
  <c r="L44" i="8"/>
  <c r="L43" i="8" s="1"/>
  <c r="L42" i="8" s="1"/>
  <c r="L30" i="8" s="1"/>
  <c r="L359" i="8" s="1"/>
  <c r="K44" i="8"/>
  <c r="K43" i="8" s="1"/>
  <c r="K42" i="8" s="1"/>
  <c r="K30" i="8" s="1"/>
  <c r="K359" i="8" s="1"/>
  <c r="L40" i="8"/>
  <c r="K40" i="8"/>
  <c r="J40" i="8"/>
  <c r="I40" i="8"/>
  <c r="L39" i="8"/>
  <c r="K39" i="8"/>
  <c r="J39" i="8"/>
  <c r="I39" i="8"/>
  <c r="L38" i="8"/>
  <c r="K38" i="8"/>
  <c r="J38" i="8"/>
  <c r="I38" i="8"/>
  <c r="L36" i="8"/>
  <c r="K36" i="8"/>
  <c r="J36" i="8"/>
  <c r="I36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56" i="7" l="1"/>
  <c r="K356" i="7"/>
  <c r="J356" i="7"/>
  <c r="I356" i="7"/>
  <c r="L355" i="7"/>
  <c r="K355" i="7"/>
  <c r="J355" i="7"/>
  <c r="I355" i="7"/>
  <c r="L353" i="7"/>
  <c r="K353" i="7"/>
  <c r="J353" i="7"/>
  <c r="I353" i="7"/>
  <c r="L352" i="7"/>
  <c r="K352" i="7"/>
  <c r="J352" i="7"/>
  <c r="I352" i="7"/>
  <c r="L350" i="7"/>
  <c r="K350" i="7"/>
  <c r="J350" i="7"/>
  <c r="I350" i="7"/>
  <c r="L349" i="7"/>
  <c r="K349" i="7"/>
  <c r="J349" i="7"/>
  <c r="I349" i="7"/>
  <c r="L346" i="7"/>
  <c r="K346" i="7"/>
  <c r="J346" i="7"/>
  <c r="I346" i="7"/>
  <c r="L345" i="7"/>
  <c r="K345" i="7"/>
  <c r="J345" i="7"/>
  <c r="I345" i="7"/>
  <c r="L342" i="7"/>
  <c r="K342" i="7"/>
  <c r="J342" i="7"/>
  <c r="I342" i="7"/>
  <c r="L341" i="7"/>
  <c r="K341" i="7"/>
  <c r="J341" i="7"/>
  <c r="I341" i="7"/>
  <c r="L338" i="7"/>
  <c r="K338" i="7"/>
  <c r="J338" i="7"/>
  <c r="I338" i="7"/>
  <c r="L337" i="7"/>
  <c r="K337" i="7"/>
  <c r="J337" i="7"/>
  <c r="I337" i="7"/>
  <c r="L334" i="7"/>
  <c r="K334" i="7"/>
  <c r="J334" i="7"/>
  <c r="I334" i="7"/>
  <c r="L331" i="7"/>
  <c r="K331" i="7"/>
  <c r="J331" i="7"/>
  <c r="I331" i="7"/>
  <c r="P329" i="7"/>
  <c r="O329" i="7"/>
  <c r="N329" i="7"/>
  <c r="M329" i="7"/>
  <c r="L329" i="7"/>
  <c r="K329" i="7"/>
  <c r="J329" i="7"/>
  <c r="I329" i="7"/>
  <c r="L328" i="7"/>
  <c r="K328" i="7"/>
  <c r="J328" i="7"/>
  <c r="I328" i="7"/>
  <c r="L327" i="7"/>
  <c r="K327" i="7"/>
  <c r="J327" i="7"/>
  <c r="I327" i="7"/>
  <c r="L324" i="7"/>
  <c r="K324" i="7"/>
  <c r="J324" i="7"/>
  <c r="I324" i="7"/>
  <c r="L323" i="7"/>
  <c r="K323" i="7"/>
  <c r="J323" i="7"/>
  <c r="I323" i="7"/>
  <c r="L321" i="7"/>
  <c r="K321" i="7"/>
  <c r="J321" i="7"/>
  <c r="I321" i="7"/>
  <c r="L320" i="7"/>
  <c r="K320" i="7"/>
  <c r="J320" i="7"/>
  <c r="I320" i="7"/>
  <c r="L318" i="7"/>
  <c r="K318" i="7"/>
  <c r="J318" i="7"/>
  <c r="I318" i="7"/>
  <c r="L317" i="7"/>
  <c r="K317" i="7"/>
  <c r="J317" i="7"/>
  <c r="I317" i="7"/>
  <c r="L314" i="7"/>
  <c r="K314" i="7"/>
  <c r="J314" i="7"/>
  <c r="I314" i="7"/>
  <c r="L313" i="7"/>
  <c r="K313" i="7"/>
  <c r="J313" i="7"/>
  <c r="I313" i="7"/>
  <c r="L310" i="7"/>
  <c r="K310" i="7"/>
  <c r="J310" i="7"/>
  <c r="I310" i="7"/>
  <c r="L309" i="7"/>
  <c r="K309" i="7"/>
  <c r="J309" i="7"/>
  <c r="I309" i="7"/>
  <c r="L306" i="7"/>
  <c r="K306" i="7"/>
  <c r="J306" i="7"/>
  <c r="I306" i="7"/>
  <c r="L305" i="7"/>
  <c r="K305" i="7"/>
  <c r="J305" i="7"/>
  <c r="I305" i="7"/>
  <c r="L302" i="7"/>
  <c r="K302" i="7"/>
  <c r="J302" i="7"/>
  <c r="I302" i="7"/>
  <c r="L299" i="7"/>
  <c r="K299" i="7"/>
  <c r="J299" i="7"/>
  <c r="I299" i="7"/>
  <c r="L297" i="7"/>
  <c r="K297" i="7"/>
  <c r="J297" i="7"/>
  <c r="I297" i="7"/>
  <c r="L296" i="7"/>
  <c r="K296" i="7"/>
  <c r="J296" i="7"/>
  <c r="I296" i="7"/>
  <c r="L295" i="7"/>
  <c r="K295" i="7"/>
  <c r="J295" i="7"/>
  <c r="I295" i="7"/>
  <c r="L294" i="7"/>
  <c r="K294" i="7"/>
  <c r="J294" i="7"/>
  <c r="I294" i="7"/>
  <c r="L291" i="7"/>
  <c r="K291" i="7"/>
  <c r="J291" i="7"/>
  <c r="I291" i="7"/>
  <c r="L290" i="7"/>
  <c r="K290" i="7"/>
  <c r="J290" i="7"/>
  <c r="I290" i="7"/>
  <c r="L288" i="7"/>
  <c r="K288" i="7"/>
  <c r="J288" i="7"/>
  <c r="I288" i="7"/>
  <c r="L287" i="7"/>
  <c r="K287" i="7"/>
  <c r="J287" i="7"/>
  <c r="I287" i="7"/>
  <c r="L285" i="7"/>
  <c r="K285" i="7"/>
  <c r="J285" i="7"/>
  <c r="I285" i="7"/>
  <c r="L284" i="7"/>
  <c r="K284" i="7"/>
  <c r="J284" i="7"/>
  <c r="I284" i="7"/>
  <c r="L281" i="7"/>
  <c r="K281" i="7"/>
  <c r="J281" i="7"/>
  <c r="I281" i="7"/>
  <c r="L280" i="7"/>
  <c r="K280" i="7"/>
  <c r="J280" i="7"/>
  <c r="I280" i="7"/>
  <c r="L277" i="7"/>
  <c r="K277" i="7"/>
  <c r="J277" i="7"/>
  <c r="I277" i="7"/>
  <c r="L276" i="7"/>
  <c r="K276" i="7"/>
  <c r="J276" i="7"/>
  <c r="I276" i="7"/>
  <c r="L273" i="7"/>
  <c r="K273" i="7"/>
  <c r="J273" i="7"/>
  <c r="I273" i="7"/>
  <c r="L272" i="7"/>
  <c r="K272" i="7"/>
  <c r="J272" i="7"/>
  <c r="I272" i="7"/>
  <c r="L269" i="7"/>
  <c r="K269" i="7"/>
  <c r="J269" i="7"/>
  <c r="I269" i="7"/>
  <c r="L266" i="7"/>
  <c r="K266" i="7"/>
  <c r="J266" i="7"/>
  <c r="I266" i="7"/>
  <c r="L264" i="7"/>
  <c r="K264" i="7"/>
  <c r="J264" i="7"/>
  <c r="I264" i="7"/>
  <c r="L263" i="7"/>
  <c r="K263" i="7"/>
  <c r="J263" i="7"/>
  <c r="I263" i="7"/>
  <c r="L262" i="7"/>
  <c r="K262" i="7"/>
  <c r="J262" i="7"/>
  <c r="I262" i="7"/>
  <c r="L259" i="7"/>
  <c r="K259" i="7"/>
  <c r="J259" i="7"/>
  <c r="I259" i="7"/>
  <c r="L258" i="7"/>
  <c r="K258" i="7"/>
  <c r="J258" i="7"/>
  <c r="I258" i="7"/>
  <c r="L256" i="7"/>
  <c r="K256" i="7"/>
  <c r="J256" i="7"/>
  <c r="I256" i="7"/>
  <c r="L255" i="7"/>
  <c r="K255" i="7"/>
  <c r="J255" i="7"/>
  <c r="I255" i="7"/>
  <c r="L253" i="7"/>
  <c r="K253" i="7"/>
  <c r="J253" i="7"/>
  <c r="I253" i="7"/>
  <c r="L252" i="7"/>
  <c r="K252" i="7"/>
  <c r="J252" i="7"/>
  <c r="I252" i="7"/>
  <c r="L249" i="7"/>
  <c r="K249" i="7"/>
  <c r="J249" i="7"/>
  <c r="I249" i="7"/>
  <c r="L248" i="7"/>
  <c r="K248" i="7"/>
  <c r="J248" i="7"/>
  <c r="I248" i="7"/>
  <c r="L245" i="7"/>
  <c r="K245" i="7"/>
  <c r="J245" i="7"/>
  <c r="I245" i="7"/>
  <c r="L244" i="7"/>
  <c r="K244" i="7"/>
  <c r="J244" i="7"/>
  <c r="I244" i="7"/>
  <c r="L241" i="7"/>
  <c r="K241" i="7"/>
  <c r="J241" i="7"/>
  <c r="I241" i="7"/>
  <c r="L240" i="7"/>
  <c r="K240" i="7"/>
  <c r="J240" i="7"/>
  <c r="I240" i="7"/>
  <c r="L237" i="7"/>
  <c r="K237" i="7"/>
  <c r="J237" i="7"/>
  <c r="I237" i="7"/>
  <c r="L234" i="7"/>
  <c r="K234" i="7"/>
  <c r="J234" i="7"/>
  <c r="I234" i="7"/>
  <c r="L232" i="7"/>
  <c r="K232" i="7"/>
  <c r="J232" i="7"/>
  <c r="I232" i="7"/>
  <c r="L231" i="7"/>
  <c r="K231" i="7"/>
  <c r="J231" i="7"/>
  <c r="I231" i="7"/>
  <c r="L230" i="7"/>
  <c r="K230" i="7"/>
  <c r="J230" i="7"/>
  <c r="I230" i="7"/>
  <c r="L229" i="7"/>
  <c r="K229" i="7"/>
  <c r="J229" i="7"/>
  <c r="I229" i="7"/>
  <c r="L225" i="7"/>
  <c r="K225" i="7"/>
  <c r="J225" i="7"/>
  <c r="I225" i="7"/>
  <c r="L224" i="7"/>
  <c r="K224" i="7"/>
  <c r="J224" i="7"/>
  <c r="I224" i="7"/>
  <c r="L223" i="7"/>
  <c r="K223" i="7"/>
  <c r="J223" i="7"/>
  <c r="I223" i="7"/>
  <c r="L221" i="7"/>
  <c r="K221" i="7"/>
  <c r="J221" i="7"/>
  <c r="I221" i="7"/>
  <c r="L220" i="7"/>
  <c r="K220" i="7"/>
  <c r="J220" i="7"/>
  <c r="I220" i="7"/>
  <c r="L219" i="7"/>
  <c r="K219" i="7"/>
  <c r="J219" i="7"/>
  <c r="I219" i="7"/>
  <c r="P212" i="7"/>
  <c r="O212" i="7"/>
  <c r="N212" i="7"/>
  <c r="M212" i="7"/>
  <c r="L212" i="7"/>
  <c r="K212" i="7"/>
  <c r="J212" i="7"/>
  <c r="I212" i="7"/>
  <c r="L211" i="7"/>
  <c r="K211" i="7"/>
  <c r="J211" i="7"/>
  <c r="I211" i="7"/>
  <c r="L209" i="7"/>
  <c r="K209" i="7"/>
  <c r="J209" i="7"/>
  <c r="I209" i="7"/>
  <c r="L208" i="7"/>
  <c r="K208" i="7"/>
  <c r="J208" i="7"/>
  <c r="I208" i="7"/>
  <c r="L207" i="7"/>
  <c r="K207" i="7"/>
  <c r="J207" i="7"/>
  <c r="I207" i="7"/>
  <c r="L202" i="7"/>
  <c r="K202" i="7"/>
  <c r="J202" i="7"/>
  <c r="I202" i="7"/>
  <c r="L201" i="7"/>
  <c r="K201" i="7"/>
  <c r="J201" i="7"/>
  <c r="I201" i="7"/>
  <c r="L200" i="7"/>
  <c r="K200" i="7"/>
  <c r="J200" i="7"/>
  <c r="I200" i="7"/>
  <c r="L198" i="7"/>
  <c r="K198" i="7"/>
  <c r="J198" i="7"/>
  <c r="I198" i="7"/>
  <c r="L197" i="7"/>
  <c r="K197" i="7"/>
  <c r="J197" i="7"/>
  <c r="I197" i="7"/>
  <c r="L193" i="7"/>
  <c r="K193" i="7"/>
  <c r="J193" i="7"/>
  <c r="I193" i="7"/>
  <c r="L192" i="7"/>
  <c r="K192" i="7"/>
  <c r="J192" i="7"/>
  <c r="I192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L182" i="7"/>
  <c r="K182" i="7"/>
  <c r="J182" i="7"/>
  <c r="I182" i="7"/>
  <c r="L180" i="7"/>
  <c r="K180" i="7"/>
  <c r="J180" i="7"/>
  <c r="I180" i="7"/>
  <c r="L179" i="7"/>
  <c r="K179" i="7"/>
  <c r="J179" i="7"/>
  <c r="I179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L172" i="7"/>
  <c r="K172" i="7"/>
  <c r="J172" i="7"/>
  <c r="I172" i="7"/>
  <c r="L171" i="7"/>
  <c r="K171" i="7"/>
  <c r="J171" i="7"/>
  <c r="I171" i="7"/>
  <c r="L167" i="7"/>
  <c r="K167" i="7"/>
  <c r="J167" i="7"/>
  <c r="I167" i="7"/>
  <c r="L166" i="7"/>
  <c r="K166" i="7"/>
  <c r="J166" i="7"/>
  <c r="I166" i="7"/>
  <c r="L165" i="7"/>
  <c r="K165" i="7"/>
  <c r="J165" i="7"/>
  <c r="I165" i="7"/>
  <c r="L163" i="7"/>
  <c r="K163" i="7"/>
  <c r="J163" i="7"/>
  <c r="I163" i="7"/>
  <c r="L162" i="7"/>
  <c r="K162" i="7"/>
  <c r="J162" i="7"/>
  <c r="I162" i="7"/>
  <c r="L161" i="7"/>
  <c r="K161" i="7"/>
  <c r="J161" i="7"/>
  <c r="I161" i="7"/>
  <c r="L160" i="7"/>
  <c r="K160" i="7"/>
  <c r="J160" i="7"/>
  <c r="I160" i="7"/>
  <c r="L158" i="7"/>
  <c r="K158" i="7"/>
  <c r="J158" i="7"/>
  <c r="I158" i="7"/>
  <c r="L157" i="7"/>
  <c r="K157" i="7"/>
  <c r="J157" i="7"/>
  <c r="I157" i="7"/>
  <c r="L153" i="7"/>
  <c r="K153" i="7"/>
  <c r="J153" i="7"/>
  <c r="I153" i="7"/>
  <c r="L152" i="7"/>
  <c r="K152" i="7"/>
  <c r="J152" i="7"/>
  <c r="I152" i="7"/>
  <c r="L151" i="7"/>
  <c r="K151" i="7"/>
  <c r="J151" i="7"/>
  <c r="I151" i="7"/>
  <c r="L150" i="7"/>
  <c r="K150" i="7"/>
  <c r="J150" i="7"/>
  <c r="I150" i="7"/>
  <c r="L147" i="7"/>
  <c r="L146" i="7" s="1"/>
  <c r="L145" i="7" s="1"/>
  <c r="L131" i="7" s="1"/>
  <c r="K147" i="7"/>
  <c r="K146" i="7" s="1"/>
  <c r="K145" i="7" s="1"/>
  <c r="K131" i="7" s="1"/>
  <c r="J147" i="7"/>
  <c r="I147" i="7"/>
  <c r="J146" i="7"/>
  <c r="I146" i="7"/>
  <c r="J145" i="7"/>
  <c r="J131" i="7" s="1"/>
  <c r="I145" i="7"/>
  <c r="L143" i="7"/>
  <c r="K143" i="7"/>
  <c r="J143" i="7"/>
  <c r="I143" i="7"/>
  <c r="L142" i="7"/>
  <c r="K142" i="7"/>
  <c r="J142" i="7"/>
  <c r="I142" i="7"/>
  <c r="L139" i="7"/>
  <c r="K139" i="7"/>
  <c r="J139" i="7"/>
  <c r="I139" i="7"/>
  <c r="L138" i="7"/>
  <c r="K138" i="7"/>
  <c r="J138" i="7"/>
  <c r="I138" i="7"/>
  <c r="L137" i="7"/>
  <c r="K137" i="7"/>
  <c r="J137" i="7"/>
  <c r="I137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I131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L110" i="7"/>
  <c r="K110" i="7"/>
  <c r="J110" i="7"/>
  <c r="I110" i="7"/>
  <c r="L109" i="7"/>
  <c r="K109" i="7"/>
  <c r="J109" i="7"/>
  <c r="I109" i="7"/>
  <c r="L106" i="7"/>
  <c r="K106" i="7"/>
  <c r="J106" i="7"/>
  <c r="I106" i="7"/>
  <c r="L105" i="7"/>
  <c r="K105" i="7"/>
  <c r="J105" i="7"/>
  <c r="I105" i="7"/>
  <c r="L102" i="7"/>
  <c r="K102" i="7"/>
  <c r="J102" i="7"/>
  <c r="I102" i="7"/>
  <c r="L101" i="7"/>
  <c r="K101" i="7"/>
  <c r="J101" i="7"/>
  <c r="I101" i="7"/>
  <c r="L100" i="7"/>
  <c r="K100" i="7"/>
  <c r="J100" i="7"/>
  <c r="I100" i="7"/>
  <c r="L97" i="7"/>
  <c r="K97" i="7"/>
  <c r="J97" i="7"/>
  <c r="I97" i="7"/>
  <c r="L96" i="7"/>
  <c r="K96" i="7"/>
  <c r="J96" i="7"/>
  <c r="I96" i="7"/>
  <c r="L95" i="7"/>
  <c r="K95" i="7"/>
  <c r="J95" i="7"/>
  <c r="I95" i="7"/>
  <c r="L92" i="7"/>
  <c r="K92" i="7"/>
  <c r="J92" i="7"/>
  <c r="I92" i="7"/>
  <c r="L91" i="7"/>
  <c r="K91" i="7"/>
  <c r="J91" i="7"/>
  <c r="I91" i="7"/>
  <c r="L90" i="7"/>
  <c r="K90" i="7"/>
  <c r="J90" i="7"/>
  <c r="I90" i="7"/>
  <c r="L89" i="7"/>
  <c r="K89" i="7"/>
  <c r="J89" i="7"/>
  <c r="I89" i="7"/>
  <c r="L85" i="7"/>
  <c r="K85" i="7"/>
  <c r="J85" i="7"/>
  <c r="I85" i="7"/>
  <c r="L84" i="7"/>
  <c r="K84" i="7"/>
  <c r="J84" i="7"/>
  <c r="I84" i="7"/>
  <c r="L83" i="7"/>
  <c r="K83" i="7"/>
  <c r="J83" i="7"/>
  <c r="I83" i="7"/>
  <c r="L82" i="7"/>
  <c r="K82" i="7"/>
  <c r="J82" i="7"/>
  <c r="I82" i="7"/>
  <c r="L80" i="7"/>
  <c r="K80" i="7"/>
  <c r="J80" i="7"/>
  <c r="I80" i="7"/>
  <c r="L79" i="7"/>
  <c r="K79" i="7"/>
  <c r="J79" i="7"/>
  <c r="I79" i="7"/>
  <c r="L78" i="7"/>
  <c r="K78" i="7"/>
  <c r="J78" i="7"/>
  <c r="I78" i="7"/>
  <c r="L74" i="7"/>
  <c r="K74" i="7"/>
  <c r="J74" i="7"/>
  <c r="I74" i="7"/>
  <c r="L73" i="7"/>
  <c r="K73" i="7"/>
  <c r="J73" i="7"/>
  <c r="I73" i="7"/>
  <c r="L69" i="7"/>
  <c r="K69" i="7"/>
  <c r="J69" i="7"/>
  <c r="I69" i="7"/>
  <c r="L68" i="7"/>
  <c r="K68" i="7"/>
  <c r="J68" i="7"/>
  <c r="I68" i="7"/>
  <c r="L64" i="7"/>
  <c r="K64" i="7"/>
  <c r="J64" i="7"/>
  <c r="I64" i="7"/>
  <c r="L63" i="7"/>
  <c r="K63" i="7"/>
  <c r="J63" i="7"/>
  <c r="I63" i="7"/>
  <c r="L62" i="7"/>
  <c r="K62" i="7"/>
  <c r="J62" i="7"/>
  <c r="I62" i="7"/>
  <c r="L61" i="7"/>
  <c r="K61" i="7"/>
  <c r="J61" i="7"/>
  <c r="I61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0" i="7"/>
  <c r="L39" i="7" s="1"/>
  <c r="L38" i="7" s="1"/>
  <c r="K40" i="7"/>
  <c r="K39" i="7" s="1"/>
  <c r="K38" i="7" s="1"/>
  <c r="J40" i="7"/>
  <c r="J39" i="7" s="1"/>
  <c r="J38" i="7" s="1"/>
  <c r="I40" i="7"/>
  <c r="I39" i="7" s="1"/>
  <c r="I38" i="7" s="1"/>
  <c r="L36" i="7"/>
  <c r="K36" i="7"/>
  <c r="J36" i="7"/>
  <c r="I36" i="7"/>
  <c r="L34" i="7"/>
  <c r="L33" i="7" s="1"/>
  <c r="L32" i="7" s="1"/>
  <c r="K34" i="7"/>
  <c r="K33" i="7" s="1"/>
  <c r="K32" i="7" s="1"/>
  <c r="J34" i="7"/>
  <c r="J33" i="7" s="1"/>
  <c r="J32" i="7" s="1"/>
  <c r="I34" i="7"/>
  <c r="I33" i="7" s="1"/>
  <c r="I32" i="7" s="1"/>
  <c r="I31" i="7" l="1"/>
  <c r="I30" i="7" s="1"/>
  <c r="I359" i="7" s="1"/>
  <c r="L31" i="7"/>
  <c r="K31" i="7"/>
  <c r="K30" i="7" s="1"/>
  <c r="K359" i="7" s="1"/>
  <c r="L30" i="7"/>
  <c r="L359" i="7" s="1"/>
  <c r="J31" i="7"/>
  <c r="J30" i="7" s="1"/>
  <c r="J359" i="7" s="1"/>
  <c r="L356" i="5"/>
  <c r="K356" i="5"/>
  <c r="J356" i="5"/>
  <c r="I356" i="5"/>
  <c r="L355" i="5"/>
  <c r="K355" i="5"/>
  <c r="J355" i="5"/>
  <c r="I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L349" i="5"/>
  <c r="K349" i="5"/>
  <c r="J349" i="5"/>
  <c r="I349" i="5"/>
  <c r="L346" i="5"/>
  <c r="K346" i="5"/>
  <c r="J346" i="5"/>
  <c r="I346" i="5"/>
  <c r="L345" i="5"/>
  <c r="K345" i="5"/>
  <c r="J345" i="5"/>
  <c r="I345" i="5"/>
  <c r="L342" i="5"/>
  <c r="K342" i="5"/>
  <c r="J342" i="5"/>
  <c r="I342" i="5"/>
  <c r="L341" i="5"/>
  <c r="K341" i="5"/>
  <c r="J341" i="5"/>
  <c r="I341" i="5"/>
  <c r="L338" i="5"/>
  <c r="K338" i="5"/>
  <c r="J338" i="5"/>
  <c r="I338" i="5"/>
  <c r="L337" i="5"/>
  <c r="K337" i="5"/>
  <c r="J337" i="5"/>
  <c r="I337" i="5"/>
  <c r="L334" i="5"/>
  <c r="K334" i="5"/>
  <c r="J334" i="5"/>
  <c r="I334" i="5"/>
  <c r="L331" i="5"/>
  <c r="K331" i="5"/>
  <c r="J331" i="5"/>
  <c r="I331" i="5"/>
  <c r="P329" i="5"/>
  <c r="O329" i="5"/>
  <c r="N329" i="5"/>
  <c r="M329" i="5"/>
  <c r="L329" i="5"/>
  <c r="K329" i="5"/>
  <c r="J329" i="5"/>
  <c r="I329" i="5"/>
  <c r="L328" i="5"/>
  <c r="K328" i="5"/>
  <c r="J328" i="5"/>
  <c r="I328" i="5"/>
  <c r="L327" i="5"/>
  <c r="K327" i="5"/>
  <c r="J327" i="5"/>
  <c r="I327" i="5"/>
  <c r="L324" i="5"/>
  <c r="K324" i="5"/>
  <c r="J324" i="5"/>
  <c r="I324" i="5"/>
  <c r="L323" i="5"/>
  <c r="K323" i="5"/>
  <c r="J323" i="5"/>
  <c r="I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L317" i="5"/>
  <c r="K317" i="5"/>
  <c r="J317" i="5"/>
  <c r="I317" i="5"/>
  <c r="L314" i="5"/>
  <c r="K314" i="5"/>
  <c r="J314" i="5"/>
  <c r="I314" i="5"/>
  <c r="L313" i="5"/>
  <c r="K313" i="5"/>
  <c r="J313" i="5"/>
  <c r="I313" i="5"/>
  <c r="L310" i="5"/>
  <c r="K310" i="5"/>
  <c r="J310" i="5"/>
  <c r="I310" i="5"/>
  <c r="L309" i="5"/>
  <c r="K309" i="5"/>
  <c r="J309" i="5"/>
  <c r="I309" i="5"/>
  <c r="L306" i="5"/>
  <c r="K306" i="5"/>
  <c r="J306" i="5"/>
  <c r="I306" i="5"/>
  <c r="L305" i="5"/>
  <c r="K305" i="5"/>
  <c r="J305" i="5"/>
  <c r="I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4" i="5"/>
  <c r="K294" i="5"/>
  <c r="J294" i="5"/>
  <c r="I294" i="5"/>
  <c r="L291" i="5"/>
  <c r="K291" i="5"/>
  <c r="J291" i="5"/>
  <c r="I291" i="5"/>
  <c r="L290" i="5"/>
  <c r="K290" i="5"/>
  <c r="J290" i="5"/>
  <c r="I290" i="5"/>
  <c r="L288" i="5"/>
  <c r="K288" i="5"/>
  <c r="J288" i="5"/>
  <c r="I288" i="5"/>
  <c r="L287" i="5"/>
  <c r="K287" i="5"/>
  <c r="J287" i="5"/>
  <c r="I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80" i="5"/>
  <c r="K280" i="5"/>
  <c r="J280" i="5"/>
  <c r="I280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L263" i="5"/>
  <c r="K263" i="5"/>
  <c r="J263" i="5"/>
  <c r="I263" i="5"/>
  <c r="L262" i="5"/>
  <c r="K262" i="5"/>
  <c r="J262" i="5"/>
  <c r="I262" i="5"/>
  <c r="L259" i="5"/>
  <c r="K259" i="5"/>
  <c r="J259" i="5"/>
  <c r="I259" i="5"/>
  <c r="L258" i="5"/>
  <c r="K258" i="5"/>
  <c r="J258" i="5"/>
  <c r="I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I249" i="5"/>
  <c r="L248" i="5"/>
  <c r="K248" i="5"/>
  <c r="J248" i="5"/>
  <c r="I248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9" i="5"/>
  <c r="K229" i="5"/>
  <c r="J229" i="5"/>
  <c r="I229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21" i="5"/>
  <c r="K221" i="5"/>
  <c r="J221" i="5"/>
  <c r="I221" i="5"/>
  <c r="L220" i="5"/>
  <c r="K220" i="5"/>
  <c r="J220" i="5"/>
  <c r="I220" i="5"/>
  <c r="L219" i="5"/>
  <c r="K219" i="5"/>
  <c r="J219" i="5"/>
  <c r="I219" i="5"/>
  <c r="P212" i="5"/>
  <c r="O212" i="5"/>
  <c r="N212" i="5"/>
  <c r="M212" i="5"/>
  <c r="L212" i="5"/>
  <c r="K212" i="5"/>
  <c r="J212" i="5"/>
  <c r="I212" i="5"/>
  <c r="L211" i="5"/>
  <c r="K211" i="5"/>
  <c r="J211" i="5"/>
  <c r="I211" i="5"/>
  <c r="L209" i="5"/>
  <c r="K209" i="5"/>
  <c r="J209" i="5"/>
  <c r="I209" i="5"/>
  <c r="L208" i="5"/>
  <c r="K208" i="5"/>
  <c r="J208" i="5"/>
  <c r="I208" i="5"/>
  <c r="L207" i="5"/>
  <c r="K207" i="5"/>
  <c r="J207" i="5"/>
  <c r="I207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8" i="5"/>
  <c r="K198" i="5"/>
  <c r="J198" i="5"/>
  <c r="I198" i="5"/>
  <c r="L197" i="5"/>
  <c r="K197" i="5"/>
  <c r="J197" i="5"/>
  <c r="I197" i="5"/>
  <c r="L193" i="5"/>
  <c r="K193" i="5"/>
  <c r="J193" i="5"/>
  <c r="I193" i="5"/>
  <c r="L192" i="5"/>
  <c r="K192" i="5"/>
  <c r="J192" i="5"/>
  <c r="I192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K146" i="5" s="1"/>
  <c r="K145" i="5" s="1"/>
  <c r="J147" i="5"/>
  <c r="J146" i="5" s="1"/>
  <c r="J145" i="5" s="1"/>
  <c r="J131" i="5" s="1"/>
  <c r="I147" i="5"/>
  <c r="I146" i="5" s="1"/>
  <c r="I145" i="5" s="1"/>
  <c r="L146" i="5"/>
  <c r="L145" i="5" s="1"/>
  <c r="L131" i="5" s="1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I131" i="5" l="1"/>
  <c r="I31" i="5"/>
  <c r="J31" i="5"/>
  <c r="J30" i="5" s="1"/>
  <c r="J359" i="5" s="1"/>
  <c r="K31" i="5"/>
  <c r="L31" i="5"/>
  <c r="L30" i="5" s="1"/>
  <c r="L359" i="5" s="1"/>
  <c r="K131" i="5"/>
  <c r="L356" i="4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I329" i="4"/>
  <c r="L328" i="4"/>
  <c r="K328" i="4"/>
  <c r="J328" i="4"/>
  <c r="I328" i="4"/>
  <c r="L327" i="4"/>
  <c r="K327" i="4"/>
  <c r="J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L320" i="4"/>
  <c r="K320" i="4"/>
  <c r="J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59" i="4"/>
  <c r="K259" i="4"/>
  <c r="J259" i="4"/>
  <c r="I259" i="4"/>
  <c r="L258" i="4"/>
  <c r="K258" i="4"/>
  <c r="J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L248" i="4"/>
  <c r="K248" i="4"/>
  <c r="J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9" i="4"/>
  <c r="K229" i="4"/>
  <c r="J229" i="4"/>
  <c r="I229" i="4"/>
  <c r="L225" i="4"/>
  <c r="K225" i="4"/>
  <c r="J225" i="4"/>
  <c r="I225" i="4"/>
  <c r="L224" i="4"/>
  <c r="K224" i="4"/>
  <c r="J224" i="4"/>
  <c r="I224" i="4"/>
  <c r="L223" i="4"/>
  <c r="K223" i="4"/>
  <c r="J223" i="4"/>
  <c r="I223" i="4"/>
  <c r="L221" i="4"/>
  <c r="K221" i="4"/>
  <c r="J221" i="4"/>
  <c r="I221" i="4"/>
  <c r="L220" i="4"/>
  <c r="K220" i="4"/>
  <c r="J220" i="4"/>
  <c r="I220" i="4"/>
  <c r="L219" i="4"/>
  <c r="K219" i="4"/>
  <c r="J219" i="4"/>
  <c r="I219" i="4"/>
  <c r="P212" i="4"/>
  <c r="O212" i="4"/>
  <c r="N212" i="4"/>
  <c r="M212" i="4"/>
  <c r="L212" i="4"/>
  <c r="K212" i="4"/>
  <c r="J212" i="4"/>
  <c r="I212" i="4"/>
  <c r="L211" i="4"/>
  <c r="K211" i="4"/>
  <c r="J211" i="4"/>
  <c r="I211" i="4"/>
  <c r="L209" i="4"/>
  <c r="K209" i="4"/>
  <c r="J209" i="4"/>
  <c r="I209" i="4"/>
  <c r="L208" i="4"/>
  <c r="K208" i="4"/>
  <c r="J208" i="4"/>
  <c r="I208" i="4"/>
  <c r="L207" i="4"/>
  <c r="K207" i="4"/>
  <c r="J207" i="4"/>
  <c r="I207" i="4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L192" i="4"/>
  <c r="K192" i="4"/>
  <c r="J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I165" i="4" s="1"/>
  <c r="I160" i="4" s="1"/>
  <c r="L165" i="4"/>
  <c r="K165" i="4"/>
  <c r="J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L30" i="4" s="1"/>
  <c r="L359" i="4" s="1"/>
  <c r="K153" i="4"/>
  <c r="J153" i="4"/>
  <c r="J152" i="4" s="1"/>
  <c r="J151" i="4" s="1"/>
  <c r="J150" i="4" s="1"/>
  <c r="J30" i="4" s="1"/>
  <c r="J359" i="4" s="1"/>
  <c r="I153" i="4"/>
  <c r="K152" i="4"/>
  <c r="K151" i="4" s="1"/>
  <c r="K150" i="4" s="1"/>
  <c r="I152" i="4"/>
  <c r="I151" i="4" s="1"/>
  <c r="I150" i="4" s="1"/>
  <c r="L147" i="4"/>
  <c r="K147" i="4"/>
  <c r="J147" i="4"/>
  <c r="I147" i="4"/>
  <c r="L146" i="4"/>
  <c r="K146" i="4"/>
  <c r="J146" i="4"/>
  <c r="I146" i="4"/>
  <c r="I145" i="4" s="1"/>
  <c r="I131" i="4" s="1"/>
  <c r="L145" i="4"/>
  <c r="K145" i="4"/>
  <c r="J145" i="4"/>
  <c r="L143" i="4"/>
  <c r="K143" i="4"/>
  <c r="J143" i="4"/>
  <c r="I143" i="4"/>
  <c r="L142" i="4"/>
  <c r="K142" i="4"/>
  <c r="J142" i="4"/>
  <c r="I142" i="4"/>
  <c r="L139" i="4"/>
  <c r="K139" i="4"/>
  <c r="K138" i="4" s="1"/>
  <c r="K137" i="4" s="1"/>
  <c r="K131" i="4" s="1"/>
  <c r="J139" i="4"/>
  <c r="I139" i="4"/>
  <c r="L138" i="4"/>
  <c r="J138" i="4"/>
  <c r="I138" i="4"/>
  <c r="L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J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I124" i="4" s="1"/>
  <c r="I123" i="4" s="1"/>
  <c r="I109" i="4" s="1"/>
  <c r="L124" i="4"/>
  <c r="K124" i="4"/>
  <c r="J124" i="4"/>
  <c r="L123" i="4"/>
  <c r="K123" i="4"/>
  <c r="J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I78" i="4" s="1"/>
  <c r="L78" i="4"/>
  <c r="K78" i="4"/>
  <c r="J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K44" i="4" s="1"/>
  <c r="K43" i="4" s="1"/>
  <c r="K42" i="4" s="1"/>
  <c r="L44" i="4"/>
  <c r="L43" i="4"/>
  <c r="L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I30" i="5" l="1"/>
  <c r="I359" i="5" s="1"/>
  <c r="K30" i="5"/>
  <c r="K359" i="5" s="1"/>
  <c r="I30" i="4"/>
  <c r="I359" i="4" s="1"/>
  <c r="K30" i="4"/>
  <c r="K359" i="4" s="1"/>
  <c r="L356" i="3"/>
  <c r="K356" i="3"/>
  <c r="J356" i="3"/>
  <c r="I356" i="3"/>
  <c r="L355" i="3"/>
  <c r="K355" i="3"/>
  <c r="J355" i="3"/>
  <c r="I355" i="3"/>
  <c r="L353" i="3"/>
  <c r="K353" i="3"/>
  <c r="J353" i="3"/>
  <c r="I353" i="3"/>
  <c r="L352" i="3"/>
  <c r="K352" i="3"/>
  <c r="J352" i="3"/>
  <c r="I352" i="3"/>
  <c r="L350" i="3"/>
  <c r="K350" i="3"/>
  <c r="J350" i="3"/>
  <c r="I350" i="3"/>
  <c r="L349" i="3"/>
  <c r="K349" i="3"/>
  <c r="J349" i="3"/>
  <c r="I349" i="3"/>
  <c r="L346" i="3"/>
  <c r="K346" i="3"/>
  <c r="J346" i="3"/>
  <c r="I346" i="3"/>
  <c r="L345" i="3"/>
  <c r="K345" i="3"/>
  <c r="J345" i="3"/>
  <c r="I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P329" i="3"/>
  <c r="O329" i="3"/>
  <c r="N329" i="3"/>
  <c r="M329" i="3"/>
  <c r="L329" i="3"/>
  <c r="K329" i="3"/>
  <c r="J329" i="3"/>
  <c r="I329" i="3"/>
  <c r="L328" i="3"/>
  <c r="K328" i="3"/>
  <c r="J328" i="3"/>
  <c r="I328" i="3"/>
  <c r="L327" i="3"/>
  <c r="K327" i="3"/>
  <c r="J327" i="3"/>
  <c r="I327" i="3"/>
  <c r="L324" i="3"/>
  <c r="K324" i="3"/>
  <c r="J324" i="3"/>
  <c r="I324" i="3"/>
  <c r="L323" i="3"/>
  <c r="K323" i="3"/>
  <c r="J323" i="3"/>
  <c r="I323" i="3"/>
  <c r="L321" i="3"/>
  <c r="K321" i="3"/>
  <c r="J321" i="3"/>
  <c r="I321" i="3"/>
  <c r="L320" i="3"/>
  <c r="K320" i="3"/>
  <c r="J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I314" i="3"/>
  <c r="L313" i="3"/>
  <c r="K313" i="3"/>
  <c r="J313" i="3"/>
  <c r="I313" i="3"/>
  <c r="L310" i="3"/>
  <c r="K310" i="3"/>
  <c r="J310" i="3"/>
  <c r="I310" i="3"/>
  <c r="L309" i="3"/>
  <c r="K309" i="3"/>
  <c r="J309" i="3"/>
  <c r="I309" i="3"/>
  <c r="L306" i="3"/>
  <c r="K306" i="3"/>
  <c r="J306" i="3"/>
  <c r="I306" i="3"/>
  <c r="L305" i="3"/>
  <c r="K305" i="3"/>
  <c r="J305" i="3"/>
  <c r="I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4" i="3"/>
  <c r="K294" i="3"/>
  <c r="J294" i="3"/>
  <c r="I294" i="3"/>
  <c r="L291" i="3"/>
  <c r="K291" i="3"/>
  <c r="J291" i="3"/>
  <c r="I291" i="3"/>
  <c r="L290" i="3"/>
  <c r="K290" i="3"/>
  <c r="J290" i="3"/>
  <c r="I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L284" i="3"/>
  <c r="K284" i="3"/>
  <c r="J284" i="3"/>
  <c r="I284" i="3"/>
  <c r="L281" i="3"/>
  <c r="K281" i="3"/>
  <c r="J281" i="3"/>
  <c r="I281" i="3"/>
  <c r="L280" i="3"/>
  <c r="K280" i="3"/>
  <c r="J280" i="3"/>
  <c r="I280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6" i="3"/>
  <c r="K266" i="3"/>
  <c r="J266" i="3"/>
  <c r="I266" i="3"/>
  <c r="L264" i="3"/>
  <c r="K264" i="3"/>
  <c r="J264" i="3"/>
  <c r="I264" i="3"/>
  <c r="L263" i="3"/>
  <c r="K263" i="3"/>
  <c r="J263" i="3"/>
  <c r="I263" i="3"/>
  <c r="L262" i="3"/>
  <c r="K262" i="3"/>
  <c r="J262" i="3"/>
  <c r="I262" i="3"/>
  <c r="L259" i="3"/>
  <c r="K259" i="3"/>
  <c r="J259" i="3"/>
  <c r="I259" i="3"/>
  <c r="L258" i="3"/>
  <c r="K258" i="3"/>
  <c r="J258" i="3"/>
  <c r="I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I249" i="3"/>
  <c r="L248" i="3"/>
  <c r="K248" i="3"/>
  <c r="J248" i="3"/>
  <c r="I248" i="3"/>
  <c r="L245" i="3"/>
  <c r="K245" i="3"/>
  <c r="J245" i="3"/>
  <c r="I245" i="3"/>
  <c r="L244" i="3"/>
  <c r="K244" i="3"/>
  <c r="J244" i="3"/>
  <c r="I244" i="3"/>
  <c r="L241" i="3"/>
  <c r="K241" i="3"/>
  <c r="J241" i="3"/>
  <c r="I241" i="3"/>
  <c r="L240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9" i="3"/>
  <c r="K229" i="3"/>
  <c r="J229" i="3"/>
  <c r="I229" i="3"/>
  <c r="L225" i="3"/>
  <c r="K225" i="3"/>
  <c r="J225" i="3"/>
  <c r="I225" i="3"/>
  <c r="L224" i="3"/>
  <c r="K224" i="3"/>
  <c r="J224" i="3"/>
  <c r="I224" i="3"/>
  <c r="L223" i="3"/>
  <c r="K223" i="3"/>
  <c r="J223" i="3"/>
  <c r="I223" i="3"/>
  <c r="L221" i="3"/>
  <c r="K221" i="3"/>
  <c r="J221" i="3"/>
  <c r="I221" i="3"/>
  <c r="L220" i="3"/>
  <c r="K220" i="3"/>
  <c r="J220" i="3"/>
  <c r="I220" i="3"/>
  <c r="L219" i="3"/>
  <c r="K219" i="3"/>
  <c r="J219" i="3"/>
  <c r="I219" i="3"/>
  <c r="P212" i="3"/>
  <c r="O212" i="3"/>
  <c r="N212" i="3"/>
  <c r="M212" i="3"/>
  <c r="L212" i="3"/>
  <c r="K212" i="3"/>
  <c r="J212" i="3"/>
  <c r="I212" i="3"/>
  <c r="L211" i="3"/>
  <c r="K211" i="3"/>
  <c r="J211" i="3"/>
  <c r="I211" i="3"/>
  <c r="L209" i="3"/>
  <c r="K209" i="3"/>
  <c r="J209" i="3"/>
  <c r="I209" i="3"/>
  <c r="L208" i="3"/>
  <c r="K208" i="3"/>
  <c r="J208" i="3"/>
  <c r="I208" i="3"/>
  <c r="L207" i="3"/>
  <c r="K207" i="3"/>
  <c r="J207" i="3"/>
  <c r="I207" i="3"/>
  <c r="L202" i="3"/>
  <c r="K202" i="3"/>
  <c r="J202" i="3"/>
  <c r="I202" i="3"/>
  <c r="L201" i="3"/>
  <c r="K201" i="3"/>
  <c r="J201" i="3"/>
  <c r="I201" i="3"/>
  <c r="L200" i="3"/>
  <c r="K200" i="3"/>
  <c r="J200" i="3"/>
  <c r="I200" i="3"/>
  <c r="L198" i="3"/>
  <c r="K198" i="3"/>
  <c r="J198" i="3"/>
  <c r="I198" i="3"/>
  <c r="L197" i="3"/>
  <c r="K197" i="3"/>
  <c r="J197" i="3"/>
  <c r="I197" i="3"/>
  <c r="L193" i="3"/>
  <c r="K193" i="3"/>
  <c r="J193" i="3"/>
  <c r="I193" i="3"/>
  <c r="L192" i="3"/>
  <c r="K192" i="3"/>
  <c r="J192" i="3"/>
  <c r="I192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7" i="3"/>
  <c r="L146" i="3" s="1"/>
  <c r="L145" i="3" s="1"/>
  <c r="L131" i="3" s="1"/>
  <c r="K147" i="3"/>
  <c r="K146" i="3" s="1"/>
  <c r="K145" i="3" s="1"/>
  <c r="J147" i="3"/>
  <c r="J146" i="3" s="1"/>
  <c r="J145" i="3" s="1"/>
  <c r="J131" i="3" s="1"/>
  <c r="I147" i="3"/>
  <c r="I146" i="3" s="1"/>
  <c r="I145" i="3" s="1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L96" i="3"/>
  <c r="K96" i="3"/>
  <c r="J96" i="3"/>
  <c r="I96" i="3"/>
  <c r="L95" i="3"/>
  <c r="K95" i="3"/>
  <c r="J95" i="3"/>
  <c r="I95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0" i="3"/>
  <c r="K80" i="3"/>
  <c r="J80" i="3"/>
  <c r="I80" i="3"/>
  <c r="L79" i="3"/>
  <c r="K79" i="3"/>
  <c r="J79" i="3"/>
  <c r="I79" i="3"/>
  <c r="L78" i="3"/>
  <c r="K78" i="3"/>
  <c r="J78" i="3"/>
  <c r="I78" i="3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1" i="3" l="1"/>
  <c r="I131" i="3"/>
  <c r="L31" i="3"/>
  <c r="K31" i="3"/>
  <c r="L30" i="3"/>
  <c r="L359" i="3" s="1"/>
  <c r="K131" i="3"/>
  <c r="K30" i="3" s="1"/>
  <c r="K359" i="3" s="1"/>
  <c r="J31" i="3"/>
  <c r="J30" i="3" s="1"/>
  <c r="J359" i="3" s="1"/>
  <c r="L356" i="2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P329" i="2"/>
  <c r="O329" i="2"/>
  <c r="N329" i="2"/>
  <c r="M329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P212" i="2"/>
  <c r="O212" i="2"/>
  <c r="N212" i="2"/>
  <c r="M212" i="2"/>
  <c r="L212" i="2"/>
  <c r="K212" i="2"/>
  <c r="J212" i="2"/>
  <c r="I212" i="2"/>
  <c r="L211" i="2"/>
  <c r="K211" i="2"/>
  <c r="J211" i="2"/>
  <c r="I211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L177" i="2" s="1"/>
  <c r="L176" i="2" s="1"/>
  <c r="K178" i="2"/>
  <c r="K177" i="2" s="1"/>
  <c r="K176" i="2" s="1"/>
  <c r="J178" i="2"/>
  <c r="I178" i="2"/>
  <c r="I177" i="2" s="1"/>
  <c r="I176" i="2" s="1"/>
  <c r="J177" i="2"/>
  <c r="J176" i="2" s="1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J146" i="2" s="1"/>
  <c r="J145" i="2" s="1"/>
  <c r="J131" i="2" s="1"/>
  <c r="I147" i="2"/>
  <c r="I146" i="2" s="1"/>
  <c r="I145" i="2" s="1"/>
  <c r="I131" i="2" s="1"/>
  <c r="L146" i="2"/>
  <c r="K146" i="2"/>
  <c r="K145" i="2" s="1"/>
  <c r="K131" i="2" s="1"/>
  <c r="L145" i="2"/>
  <c r="L131" i="2" s="1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 s="1"/>
  <c r="I38" i="2" s="1"/>
  <c r="L36" i="2"/>
  <c r="K36" i="2"/>
  <c r="J36" i="2"/>
  <c r="I36" i="2"/>
  <c r="L34" i="2"/>
  <c r="L33" i="2" s="1"/>
  <c r="L32" i="2" s="1"/>
  <c r="K34" i="2"/>
  <c r="K33" i="2" s="1"/>
  <c r="K32" i="2" s="1"/>
  <c r="J34" i="2"/>
  <c r="J33" i="2" s="1"/>
  <c r="J32" i="2" s="1"/>
  <c r="I34" i="2"/>
  <c r="I33" i="2" s="1"/>
  <c r="I32" i="2" s="1"/>
  <c r="I30" i="3" l="1"/>
  <c r="I359" i="3" s="1"/>
  <c r="K31" i="2"/>
  <c r="K30" i="2" s="1"/>
  <c r="K359" i="2" s="1"/>
  <c r="L31" i="2"/>
  <c r="L30" i="2" s="1"/>
  <c r="L359" i="2" s="1"/>
  <c r="J31" i="2"/>
  <c r="J30" i="2" s="1"/>
  <c r="J359" i="2" s="1"/>
  <c r="I31" i="2"/>
  <c r="I30" i="2" s="1"/>
  <c r="I359" i="2" s="1"/>
</calcChain>
</file>

<file path=xl/sharedStrings.xml><?xml version="1.0" encoding="utf-8"?>
<sst xmlns="http://schemas.openxmlformats.org/spreadsheetml/2006/main" count="6999" uniqueCount="324">
  <si>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</si>
  <si>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</si>
  <si>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</si>
  <si>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</si>
  <si>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</si>
  <si>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</si>
  <si>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</si>
  <si>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</si>
  <si>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</si>
  <si>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</si>
  <si>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</si>
  <si>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</si>
  <si>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</si>
  <si>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</si>
  <si>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</si>
  <si>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</si>
  <si>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1030000</t>
  </si>
  <si>
    <t>Įstaigos</t>
  </si>
  <si>
    <t>Programos</t>
  </si>
  <si>
    <t>Finansavimo šaltinio</t>
  </si>
  <si>
    <t>01</t>
  </si>
  <si>
    <t>Valstybės funkcijos</t>
  </si>
  <si>
    <t>09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</si>
  <si>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</si>
  <si>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</si>
  <si>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</si>
  <si>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</si>
  <si>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</si>
  <si>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</si>
  <si>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</si>
  <si>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</si>
  <si>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</si>
  <si>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</si>
  <si>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</si>
  <si>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</si>
  <si>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</si>
  <si>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</si>
  <si>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</si>
  <si>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</si>
  <si>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</si>
  <si>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</si>
  <si>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</si>
  <si>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</si>
  <si>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</si>
  <si>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</si>
  <si>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</si>
  <si>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</si>
  <si>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</si>
  <si>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</si>
  <si>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</si>
  <si>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</si>
  <si>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</si>
  <si>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</si>
  <si>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</si>
  <si>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</si>
  <si>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</si>
  <si>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</si>
  <si>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</si>
  <si>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</si>
  <si>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</si>
  <si>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</si>
  <si>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</si>
  <si>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</si>
  <si>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</si>
  <si>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</si>
  <si>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</si>
  <si>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</si>
  <si>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</si>
  <si>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</si>
  <si>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</si>
  <si>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</si>
  <si>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</si>
  <si>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</si>
  <si>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</si>
  <si>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</si>
  <si>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</si>
  <si>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</si>
  <si>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</si>
  <si>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</si>
  <si>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</si>
  <si>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</si>
  <si>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</si>
  <si>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</si>
  <si>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</si>
  <si>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</si>
  <si>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</si>
  <si>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</si>
  <si>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</si>
  <si>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</si>
  <si>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</si>
  <si>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</si>
  <si>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</si>
  <si>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</si>
  <si>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</si>
  <si>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</si>
  <si>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</si>
  <si>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</si>
  <si>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</si>
  <si>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</si>
  <si>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</si>
  <si>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</si>
  <si>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</si>
  <si>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</si>
  <si>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</si>
  <si>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</si>
  <si>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</si>
  <si>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</si>
  <si>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</si>
  <si>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</si>
  <si>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</si>
  <si>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</si>
  <si>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</si>
  <si>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</si>
  <si>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</si>
  <si>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</si>
  <si>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</si>
  <si>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</si>
  <si>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</si>
  <si>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</si>
  <si>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</si>
  <si>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</si>
  <si>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</si>
  <si>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</si>
  <si>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</si>
  <si>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</si>
  <si>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</si>
  <si>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</si>
  <si>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</si>
  <si>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</si>
  <si>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</si>
  <si>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</si>
  <si>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</si>
  <si>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</si>
  <si>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</si>
  <si>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</si>
  <si>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</si>
  <si>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</si>
  <si>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</si>
  <si>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</si>
  <si>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</si>
  <si>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</si>
  <si>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</si>
  <si>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</si>
  <si>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</si>
  <si>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</si>
  <si>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</si>
  <si>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</si>
  <si>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</si>
  <si>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</si>
  <si>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</si>
  <si>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</si>
  <si>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</si>
  <si>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</si>
  <si>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</si>
  <si>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</si>
  <si>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</si>
  <si>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</si>
  <si>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</si>
  <si>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</si>
  <si>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</si>
  <si>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</si>
  <si>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</si>
  <si>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</si>
  <si>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</si>
  <si>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</si>
  <si>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</si>
  <si>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</si>
  <si>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</si>
  <si>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</si>
  <si>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</si>
  <si>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</si>
  <si>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</si>
  <si>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</si>
  <si>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</si>
  <si>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</si>
  <si>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</si>
  <si>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</si>
  <si>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</si>
  <si>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</si>
  <si>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</si>
  <si>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</si>
  <si>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</si>
  <si>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</si>
  <si>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</si>
  <si>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</si>
  <si>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</si>
  <si>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</si>
  <si>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</si>
  <si>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</si>
  <si>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</si>
  <si>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</si>
  <si>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</si>
  <si>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</si>
  <si>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</si>
  <si>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</si>
  <si>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</si>
  <si>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</si>
  <si>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</si>
  <si>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</si>
  <si>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</si>
  <si>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</si>
  <si>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</si>
  <si>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</si>
  <si>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</si>
  <si>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</si>
  <si>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</si>
  <si>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</si>
  <si>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</si>
  <si>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</si>
  <si>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</si>
  <si>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</si>
  <si>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</si>
  <si>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</si>
  <si>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</si>
  <si>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</si>
  <si>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</si>
  <si>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</si>
  <si>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</si>
  <si>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</si>
  <si>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</si>
  <si>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</si>
  <si>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</si>
  <si>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</si>
  <si>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</si>
  <si>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</si>
  <si>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</si>
  <si>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</si>
  <si>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</si>
  <si>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</si>
  <si>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</si>
  <si>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Išmokėti gamybos išlaidas</t>
  </si>
  <si>
    <t>10</t>
  </si>
  <si>
    <t>04</t>
  </si>
  <si>
    <t>40</t>
  </si>
  <si>
    <t>Išmokėti kompensaciją už maisto produktų įsigijimą</t>
  </si>
  <si>
    <t>0265</t>
  </si>
  <si>
    <t>Papildomas lėšų gavimas bendrojo lavinimo įstaigose</t>
  </si>
  <si>
    <t>25</t>
  </si>
  <si>
    <t xml:space="preserve">Forma Nr. 1 patvirtinta  </t>
  </si>
  <si>
    <t>Lietuvos Respublikos finansų  ministro</t>
  </si>
  <si>
    <t xml:space="preserve">2008 m. gruodžio 31 d. įsakymu  Nr. 1K-465 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</si>
  <si>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</si>
  <si>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</si>
  <si>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</si>
  <si>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Nr.</t>
  </si>
  <si>
    <t>(data)</t>
  </si>
  <si>
    <t xml:space="preserve">    Kodas</t>
  </si>
  <si>
    <t>Ministerijos / Savivaldybės</t>
  </si>
  <si>
    <t xml:space="preserve">Programos </t>
  </si>
  <si>
    <t xml:space="preserve">   (programos pavadinimas)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</si>
  <si>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</si>
  <si>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Pavadinimas</t>
  </si>
  <si>
    <t>Eil.  Nr.</t>
  </si>
  <si>
    <t>Įstatymu  patvirtintos įmokos metams*</t>
  </si>
  <si>
    <t xml:space="preserve">Faktinės įmokos į biudžetą per ataskaitinį laikotarpį </t>
  </si>
  <si>
    <t>Gauti biudžeto asignavimai per ataskaitinį laikotarpį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</si>
  <si>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</si>
  <si>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>Likutis metų pradžioje</t>
  </si>
  <si>
    <t>x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</si>
  <si>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</si>
  <si>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</si>
  <si>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</si>
  <si>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</si>
  <si>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>Vyr. buhalterė</t>
  </si>
  <si>
    <t xml:space="preserve">   (vyriausiasis buhalteris (buhalteris)</t>
  </si>
  <si>
    <t>0205</t>
  </si>
  <si>
    <t>Jurgita Buišienė</t>
  </si>
  <si>
    <t>08</t>
  </si>
  <si>
    <t>PAŽYMA</t>
  </si>
  <si>
    <t>Vilnius</t>
  </si>
  <si>
    <t>Dėl biudžetinės sąskaitos likučio banke</t>
  </si>
  <si>
    <t>Vyr.buhalterė</t>
  </si>
  <si>
    <t>Vilniaus "Sietuvos" progimnazija, įm.k. 190008784, Taikos g. 47, Vilnius</t>
  </si>
  <si>
    <t>190008784</t>
  </si>
  <si>
    <t>Mokymo aplinkos finansavimas  bendrojo lavinimo įstaigose</t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</si>
  <si>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</si>
  <si>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Vilniaus "Sietuvos" progimnazija,  įm.k. 190008784,  Taikos g.47, Vilnius</t>
  </si>
  <si>
    <r>
      <t>(metinė, ketvirtinė</t>
    </r>
    <r>
      <rPr>
        <sz val="8"/>
        <rFont val="Times New Roman"/>
        <family val="1"/>
        <charset val="186"/>
      </rPr>
      <t>)</t>
    </r>
  </si>
  <si>
    <t>Direktorė</t>
  </si>
  <si>
    <t>Daina Valackienė</t>
  </si>
  <si>
    <t>VILNIAUS "SIETUVOS" PROGIMNAZIJA</t>
  </si>
  <si>
    <t>Mokymo lėšų finansavimas Vilniaus m. bendrojo lavinimo įstaigose</t>
  </si>
  <si>
    <t>201010101</t>
  </si>
  <si>
    <t>Mokymo aplinkos finansavimas bendrojo lavinimo įstaigose</t>
  </si>
  <si>
    <t>201010102</t>
  </si>
  <si>
    <t>202040201</t>
  </si>
  <si>
    <t>202040204</t>
  </si>
  <si>
    <t>Papildomas lėšų gavimas ir panaudojimas bendrojo lavinimo įstaigose</t>
  </si>
  <si>
    <t>201090103</t>
  </si>
  <si>
    <t>65</t>
  </si>
  <si>
    <t>21070</t>
  </si>
  <si>
    <t>Vaikų vasaros poilsio programų finansavimas</t>
  </si>
  <si>
    <t>201110102</t>
  </si>
  <si>
    <t>208070104</t>
  </si>
  <si>
    <t>03</t>
  </si>
  <si>
    <t>Kūrybinių dirbtuvių ir piliečių mokslo iniciatyvų skatinimas</t>
  </si>
  <si>
    <t>2020  M.  GRUODŽIO 31D.</t>
  </si>
  <si>
    <t>metinė</t>
  </si>
  <si>
    <t>2021 01 06  Nr. 38</t>
  </si>
  <si>
    <t>2021 01 06  Nr. 39</t>
  </si>
  <si>
    <t>2021 01 06  Nr. 40</t>
  </si>
  <si>
    <t>2021 01 06  Nr. 41</t>
  </si>
  <si>
    <t>2021 01 06  Nr. 42</t>
  </si>
  <si>
    <t>2021 01 06  Nr. 43</t>
  </si>
  <si>
    <t>2021 01 06  Nr. 44</t>
  </si>
  <si>
    <t>2021 01 06  Nr. 45</t>
  </si>
  <si>
    <t>2021 01 06  Nr. 46</t>
  </si>
  <si>
    <t>2021 01 06  Nr. 47</t>
  </si>
  <si>
    <t>2021 01 06  Nr. 48</t>
  </si>
  <si>
    <t>2021 01 06  Nr. 49</t>
  </si>
  <si>
    <t>Ugdymo įstaigų meninių renginių, konkursų, olimpiadų ir kitų priemonių finansavimas</t>
  </si>
  <si>
    <t>201110101</t>
  </si>
  <si>
    <t>2021 01 06  Nr. 50</t>
  </si>
  <si>
    <t>0207</t>
  </si>
  <si>
    <t>2021 01 06  Nr. 51</t>
  </si>
  <si>
    <t>21</t>
  </si>
  <si>
    <t>2021 01 06  Nr. 52</t>
  </si>
  <si>
    <t>2021 01 06  Nr. 53</t>
  </si>
  <si>
    <t>2021 01 06  Nr. 54</t>
  </si>
  <si>
    <t xml:space="preserve"> 2020 M. GRUODŽIO 31  D. </t>
  </si>
  <si>
    <t>2021 01 06</t>
  </si>
  <si>
    <t>Biudžetinės sąskaitos  likutis banke 2020 m. gruodžio 31 d. - 0 Eur 00 ct</t>
  </si>
  <si>
    <t>(Nulis Eur 00 ct)</t>
  </si>
  <si>
    <t>2021 01 06  Nr.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</si>
</sst>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z val="12"/>
      <name val="Times New Roman"/>
      <family val="1"/>
      <charset val="186"/>
    </font>
    <font>
      <sz val="10"/>
      <color rgb="FFFF000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44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5" fillId="0" borderId="0" xfId="1" applyFont="1"/>
    <xf numFmtId="164" fontId="4" fillId="0" borderId="0" xfId="3" applyNumberFormat="1" applyFont="1" applyBorder="1" applyAlignment="1" applyProtection="1">
      <alignment horizontal="left" vertical="center" wrapText="1"/>
    </xf>
    <xf numFmtId="0" fontId="5" fillId="0" borderId="0" xfId="1" applyFont="1" applyBorder="1"/>
    <xf numFmtId="0" fontId="2" fillId="0" borderId="0" xfId="1" applyFont="1"/>
    <xf numFmtId="0" fontId="4" fillId="0" borderId="0" xfId="1" applyFont="1" applyBorder="1" applyAlignment="1">
      <alignment vertical="center"/>
    </xf>
    <xf numFmtId="0" fontId="3" fillId="0" borderId="0" xfId="2" applyBorder="1" applyAlignment="1"/>
    <xf numFmtId="0" fontId="5" fillId="0" borderId="0" xfId="1" applyFont="1" applyBorder="1" applyAlignment="1">
      <alignment horizontal="left"/>
    </xf>
    <xf numFmtId="164" fontId="4" fillId="0" borderId="0" xfId="3" applyNumberFormat="1" applyFont="1" applyBorder="1" applyAlignment="1" applyProtection="1">
      <alignment horizontal="right" vertical="center"/>
    </xf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 applyAlignment="1">
      <alignment vertical="center"/>
    </xf>
    <xf numFmtId="0" fontId="3" fillId="0" borderId="1" xfId="2" applyBorder="1" applyAlignment="1"/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10" fillId="0" borderId="0" xfId="1" applyFont="1" applyBorder="1" applyAlignment="1" applyProtection="1">
      <alignment horizontal="center" vertical="center" wrapText="1"/>
    </xf>
    <xf numFmtId="164" fontId="4" fillId="0" borderId="0" xfId="3" applyNumberFormat="1" applyFont="1" applyBorder="1" applyAlignment="1" applyProtection="1">
      <alignment horizontal="left" vertical="center"/>
    </xf>
    <xf numFmtId="0" fontId="11" fillId="0" borderId="0" xfId="2" applyFont="1" applyBorder="1" applyAlignment="1">
      <alignment wrapText="1"/>
    </xf>
    <xf numFmtId="0" fontId="4" fillId="0" borderId="0" xfId="2" applyFont="1" applyBorder="1" applyAlignment="1">
      <alignment horizontal="center" wrapText="1"/>
    </xf>
    <xf numFmtId="164" fontId="6" fillId="0" borderId="0" xfId="3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2" fillId="0" borderId="2" xfId="1" applyNumberFormat="1" applyFont="1" applyBorder="1" applyAlignment="1" applyProtection="1"/>
    <xf numFmtId="0" fontId="5" fillId="0" borderId="0" xfId="1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164" fontId="6" fillId="0" borderId="0" xfId="3" applyNumberFormat="1" applyFont="1" applyBorder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center" vertical="center"/>
    </xf>
    <xf numFmtId="0" fontId="2" fillId="0" borderId="0" xfId="2" applyFont="1" applyBorder="1" applyAlignment="1"/>
    <xf numFmtId="0" fontId="5" fillId="0" borderId="0" xfId="2" applyFont="1" applyBorder="1" applyAlignment="1">
      <alignment horizontal="center"/>
    </xf>
    <xf numFmtId="0" fontId="2" fillId="0" borderId="1" xfId="2" applyFont="1" applyBorder="1" applyAlignment="1"/>
    <xf numFmtId="0" fontId="6" fillId="0" borderId="0" xfId="2" applyFont="1" applyBorder="1" applyAlignment="1">
      <alignment horizontal="right"/>
    </xf>
    <xf numFmtId="49" fontId="2" fillId="0" borderId="3" xfId="1" applyNumberFormat="1" applyFont="1" applyBorder="1" applyAlignment="1" applyProtection="1">
      <alignment horizontal="center" vertical="center"/>
    </xf>
    <xf numFmtId="0" fontId="6" fillId="0" borderId="4" xfId="2" applyFont="1" applyBorder="1" applyAlignment="1">
      <alignment horizontal="right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2" fillId="0" borderId="7" xfId="1" applyNumberFormat="1" applyFont="1" applyBorder="1" applyAlignment="1" applyProtection="1">
      <alignment horizontal="center" vertical="center"/>
      <protection locked="0"/>
    </xf>
    <xf numFmtId="49" fontId="2" fillId="0" borderId="8" xfId="1" applyNumberFormat="1" applyFont="1" applyBorder="1" applyAlignment="1" applyProtection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12" xfId="1" applyNumberFormat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49" fontId="4" fillId="0" borderId="8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1" fontId="4" fillId="0" borderId="12" xfId="1" applyNumberFormat="1" applyFont="1" applyBorder="1" applyAlignment="1" applyProtection="1">
      <alignment horizontal="center" vertical="center" wrapText="1"/>
    </xf>
    <xf numFmtId="0" fontId="20" fillId="0" borderId="2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right" vertical="center" wrapText="1"/>
    </xf>
    <xf numFmtId="4" fontId="12" fillId="2" borderId="2" xfId="1" applyNumberFormat="1" applyFont="1" applyFill="1" applyBorder="1" applyAlignment="1">
      <alignment horizontal="right" vertical="center" wrapText="1"/>
    </xf>
    <xf numFmtId="0" fontId="20" fillId="0" borderId="0" xfId="1" applyFont="1" applyBorder="1"/>
    <xf numFmtId="0" fontId="20" fillId="0" borderId="0" xfId="1" applyFont="1"/>
    <xf numFmtId="0" fontId="20" fillId="0" borderId="2" xfId="1" applyFont="1" applyFill="1" applyBorder="1" applyAlignment="1">
      <alignment vertical="top" wrapText="1"/>
    </xf>
    <xf numFmtId="0" fontId="20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vertical="top" wrapText="1"/>
    </xf>
    <xf numFmtId="4" fontId="12" fillId="2" borderId="14" xfId="1" applyNumberFormat="1" applyFont="1" applyFill="1" applyBorder="1" applyAlignment="1">
      <alignment horizontal="right" vertical="center" wrapText="1"/>
    </xf>
    <xf numFmtId="4" fontId="12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2" fillId="0" borderId="13" xfId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horizontal="right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horizontal="justify" vertical="center"/>
    </xf>
    <xf numFmtId="0" fontId="3" fillId="0" borderId="0" xfId="2"/>
    <xf numFmtId="0" fontId="2" fillId="0" borderId="5" xfId="1" applyFont="1" applyFill="1" applyBorder="1" applyAlignment="1">
      <alignment vertical="top" wrapText="1"/>
    </xf>
    <xf numFmtId="4" fontId="2" fillId="0" borderId="12" xfId="1" applyNumberFormat="1" applyFont="1" applyBorder="1" applyAlignment="1" applyProtection="1">
      <alignment horizontal="right" vertical="center" wrapText="1"/>
    </xf>
    <xf numFmtId="4" fontId="2" fillId="0" borderId="2" xfId="1" applyNumberFormat="1" applyFont="1" applyBorder="1" applyAlignment="1" applyProtection="1">
      <alignment horizontal="right" vertical="center" wrapText="1"/>
    </xf>
    <xf numFmtId="4" fontId="2" fillId="0" borderId="8" xfId="1" applyNumberFormat="1" applyFont="1" applyBorder="1" applyAlignment="1" applyProtection="1">
      <alignment horizontal="right" vertical="center" wrapText="1"/>
    </xf>
    <xf numFmtId="0" fontId="20" fillId="0" borderId="11" xfId="1" applyFont="1" applyFill="1" applyBorder="1" applyAlignment="1">
      <alignment vertical="top" wrapText="1"/>
    </xf>
    <xf numFmtId="0" fontId="20" fillId="0" borderId="7" xfId="1" applyFont="1" applyFill="1" applyBorder="1" applyAlignment="1">
      <alignment vertical="top" wrapText="1"/>
    </xf>
    <xf numFmtId="4" fontId="12" fillId="2" borderId="12" xfId="1" applyNumberFormat="1" applyFont="1" applyFill="1" applyBorder="1" applyAlignment="1">
      <alignment horizontal="right" vertical="center" wrapText="1"/>
    </xf>
    <xf numFmtId="4" fontId="12" fillId="2" borderId="7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vertical="top" wrapText="1"/>
    </xf>
    <xf numFmtId="4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4" fontId="2" fillId="2" borderId="10" xfId="1" applyNumberFormat="1" applyFont="1" applyFill="1" applyBorder="1" applyAlignment="1">
      <alignment horizontal="right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2" fillId="0" borderId="6" xfId="1" applyFont="1" applyBorder="1" applyAlignment="1">
      <alignment vertical="top" wrapText="1"/>
    </xf>
    <xf numFmtId="4" fontId="2" fillId="0" borderId="10" xfId="1" applyNumberFormat="1" applyFont="1" applyBorder="1" applyAlignment="1" applyProtection="1">
      <alignment horizontal="right" vertical="center" wrapText="1"/>
    </xf>
    <xf numFmtId="0" fontId="12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2" fillId="0" borderId="2" xfId="1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12" fillId="0" borderId="8" xfId="1" applyFont="1" applyBorder="1" applyAlignment="1">
      <alignment horizontal="center" vertical="top" wrapText="1"/>
    </xf>
    <xf numFmtId="0" fontId="20" fillId="0" borderId="11" xfId="1" applyFont="1" applyFill="1" applyBorder="1" applyAlignment="1">
      <alignment vertical="center" wrapText="1"/>
    </xf>
    <xf numFmtId="0" fontId="20" fillId="0" borderId="7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4" fontId="2" fillId="2" borderId="12" xfId="1" applyNumberFormat="1" applyFont="1" applyFill="1" applyBorder="1" applyAlignment="1">
      <alignment horizontal="right" vertical="center" wrapText="1"/>
    </xf>
    <xf numFmtId="4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4" fontId="2" fillId="0" borderId="8" xfId="1" applyNumberFormat="1" applyFont="1" applyBorder="1" applyAlignment="1">
      <alignment horizontal="right" vertical="center" wrapText="1"/>
    </xf>
    <xf numFmtId="4" fontId="2" fillId="2" borderId="11" xfId="1" applyNumberFormat="1" applyFont="1" applyFill="1" applyBorder="1" applyAlignment="1">
      <alignment horizontal="right" vertical="center" wrapText="1"/>
    </xf>
    <xf numFmtId="4" fontId="2" fillId="2" borderId="7" xfId="1" applyNumberFormat="1" applyFont="1" applyFill="1" applyBorder="1" applyAlignment="1">
      <alignment horizontal="right" vertical="center" wrapText="1"/>
    </xf>
    <xf numFmtId="4" fontId="2" fillId="2" borderId="15" xfId="1" applyNumberFormat="1" applyFont="1" applyFill="1" applyBorder="1" applyAlignment="1">
      <alignment horizontal="right" vertical="center" wrapText="1"/>
    </xf>
    <xf numFmtId="4" fontId="2" fillId="2" borderId="14" xfId="1" applyNumberFormat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4" fontId="2" fillId="0" borderId="12" xfId="1" applyNumberFormat="1" applyFont="1" applyBorder="1" applyAlignment="1">
      <alignment horizontal="right" vertical="center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0" fillId="0" borderId="2" xfId="1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0" fontId="12" fillId="0" borderId="15" xfId="1" applyFont="1" applyBorder="1" applyAlignment="1">
      <alignment vertical="top" wrapText="1"/>
    </xf>
    <xf numFmtId="0" fontId="12" fillId="0" borderId="14" xfId="1" applyFont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0" fontId="12" fillId="0" borderId="14" xfId="1" applyFont="1" applyBorder="1" applyAlignment="1">
      <alignment horizontal="center" vertical="top" wrapText="1"/>
    </xf>
    <xf numFmtId="0" fontId="20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5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vertical="top" wrapText="1"/>
    </xf>
    <xf numFmtId="4" fontId="2" fillId="2" borderId="9" xfId="1" applyNumberFormat="1" applyFont="1" applyFill="1" applyBorder="1" applyAlignment="1">
      <alignment horizontal="right" vertical="center" wrapText="1"/>
    </xf>
    <xf numFmtId="4" fontId="2" fillId="0" borderId="7" xfId="1" applyNumberFormat="1" applyFont="1" applyBorder="1" applyAlignment="1" applyProtection="1">
      <alignment horizontal="right" vertical="center" wrapText="1"/>
    </xf>
    <xf numFmtId="4" fontId="2" fillId="0" borderId="2" xfId="1" applyNumberFormat="1" applyFont="1" applyBorder="1" applyAlignment="1">
      <alignment horizontal="right" vertical="center" wrapText="1"/>
    </xf>
    <xf numFmtId="0" fontId="12" fillId="0" borderId="2" xfId="1" applyFont="1" applyFill="1" applyBorder="1" applyAlignment="1">
      <alignment vertical="top" wrapText="1"/>
    </xf>
    <xf numFmtId="0" fontId="12" fillId="0" borderId="8" xfId="1" applyFont="1" applyFill="1" applyBorder="1" applyAlignment="1">
      <alignment vertical="top" wrapText="1"/>
    </xf>
    <xf numFmtId="0" fontId="12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4" fontId="2" fillId="0" borderId="7" xfId="1" applyNumberFormat="1" applyFont="1" applyBorder="1" applyAlignment="1">
      <alignment horizontal="right" vertical="center" wrapText="1"/>
    </xf>
    <xf numFmtId="0" fontId="20" fillId="0" borderId="12" xfId="1" applyFont="1" applyFill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right" vertical="center" wrapText="1"/>
    </xf>
    <xf numFmtId="4" fontId="2" fillId="0" borderId="3" xfId="1" applyNumberFormat="1" applyFont="1" applyBorder="1" applyAlignment="1" applyProtection="1">
      <alignment horizontal="right" vertical="center" wrapText="1"/>
    </xf>
    <xf numFmtId="0" fontId="12" fillId="0" borderId="15" xfId="1" applyFont="1" applyFill="1" applyBorder="1" applyAlignment="1">
      <alignment vertical="top" wrapText="1"/>
    </xf>
    <xf numFmtId="0" fontId="12" fillId="0" borderId="3" xfId="1" applyFont="1" applyFill="1" applyBorder="1" applyAlignment="1">
      <alignment vertical="top" wrapText="1"/>
    </xf>
    <xf numFmtId="0" fontId="12" fillId="0" borderId="10" xfId="1" applyFont="1" applyFill="1" applyBorder="1" applyAlignment="1">
      <alignment vertical="top" wrapText="1"/>
    </xf>
    <xf numFmtId="0" fontId="12" fillId="0" borderId="10" xfId="1" applyFont="1" applyFill="1" applyBorder="1" applyAlignment="1">
      <alignment horizontal="center" vertical="top" wrapText="1"/>
    </xf>
    <xf numFmtId="4" fontId="2" fillId="0" borderId="9" xfId="1" applyNumberFormat="1" applyFont="1" applyBorder="1" applyAlignment="1" applyProtection="1">
      <alignment horizontal="right" vertical="center" wrapText="1"/>
    </xf>
    <xf numFmtId="0" fontId="12" fillId="0" borderId="4" xfId="1" applyFont="1" applyFill="1" applyBorder="1" applyAlignment="1">
      <alignment horizontal="center" vertical="top" wrapText="1"/>
    </xf>
    <xf numFmtId="4" fontId="2" fillId="0" borderId="14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top" wrapText="1"/>
    </xf>
    <xf numFmtId="4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2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20" fillId="0" borderId="13" xfId="1" applyFont="1" applyBorder="1" applyAlignment="1">
      <alignment vertical="center" wrapText="1"/>
    </xf>
    <xf numFmtId="4" fontId="12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4" fontId="2" fillId="0" borderId="4" xfId="1" applyNumberFormat="1" applyFont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>
      <alignment horizontal="right" vertical="center" wrapText="1"/>
    </xf>
    <xf numFmtId="4" fontId="2" fillId="2" borderId="8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0" fontId="12" fillId="0" borderId="14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horizontal="center" vertical="top" wrapText="1"/>
    </xf>
    <xf numFmtId="0" fontId="24" fillId="0" borderId="8" xfId="1" applyFont="1" applyFill="1" applyBorder="1" applyAlignment="1">
      <alignment vertical="top" wrapText="1"/>
    </xf>
    <xf numFmtId="0" fontId="24" fillId="0" borderId="8" xfId="1" applyFont="1" applyFill="1" applyBorder="1" applyAlignment="1">
      <alignment horizontal="center" vertical="top" wrapText="1"/>
    </xf>
    <xf numFmtId="4" fontId="2" fillId="2" borderId="13" xfId="1" applyNumberFormat="1" applyFont="1" applyFill="1" applyBorder="1" applyAlignment="1">
      <alignment horizontal="right" vertical="center" wrapText="1"/>
    </xf>
    <xf numFmtId="4" fontId="12" fillId="2" borderId="13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2" fillId="0" borderId="14" xfId="1" applyNumberFormat="1" applyFont="1" applyBorder="1" applyAlignment="1" applyProtection="1">
      <alignment horizontal="right" vertical="center" wrapText="1"/>
    </xf>
    <xf numFmtId="164" fontId="2" fillId="4" borderId="8" xfId="1" applyNumberFormat="1" applyFont="1" applyFill="1" applyBorder="1" applyAlignment="1">
      <alignment horizontal="right" vertical="center" wrapText="1"/>
    </xf>
    <xf numFmtId="4" fontId="2" fillId="0" borderId="6" xfId="1" applyNumberFormat="1" applyFont="1" applyBorder="1" applyAlignment="1" applyProtection="1">
      <alignment horizontal="right" vertical="center" wrapText="1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20" fillId="0" borderId="13" xfId="1" applyFont="1" applyBorder="1"/>
    <xf numFmtId="4" fontId="12" fillId="2" borderId="8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3" fillId="0" borderId="0" xfId="2" applyAlignment="1"/>
    <xf numFmtId="0" fontId="11" fillId="0" borderId="0" xfId="2" applyFont="1" applyAlignment="1"/>
    <xf numFmtId="0" fontId="25" fillId="0" borderId="0" xfId="1" applyFont="1" applyBorder="1" applyAlignment="1">
      <alignment horizontal="center" vertical="top"/>
    </xf>
    <xf numFmtId="0" fontId="26" fillId="0" borderId="0" xfId="1" applyFont="1" applyBorder="1" applyAlignment="1">
      <alignment horizontal="center" vertical="top"/>
    </xf>
    <xf numFmtId="0" fontId="26" fillId="0" borderId="1" xfId="1" applyFont="1" applyBorder="1" applyAlignment="1">
      <alignment horizontal="center" vertical="top"/>
    </xf>
    <xf numFmtId="0" fontId="2" fillId="0" borderId="0" xfId="1" applyFont="1" applyAlignment="1"/>
    <xf numFmtId="0" fontId="11" fillId="0" borderId="0" xfId="2" applyFont="1" applyAlignment="1">
      <alignment horizontal="center"/>
    </xf>
    <xf numFmtId="0" fontId="25" fillId="0" borderId="6" xfId="1" applyFont="1" applyBorder="1" applyAlignment="1">
      <alignment horizontal="center" vertical="top"/>
    </xf>
    <xf numFmtId="4" fontId="2" fillId="0" borderId="0" xfId="1" applyNumberFormat="1" applyFont="1" applyBorder="1"/>
    <xf numFmtId="0" fontId="27" fillId="0" borderId="0" xfId="1" applyFont="1"/>
    <xf numFmtId="0" fontId="28" fillId="0" borderId="0" xfId="1" applyFont="1"/>
    <xf numFmtId="0" fontId="5" fillId="0" borderId="0" xfId="0" applyFont="1" applyAlignment="1">
      <alignment horizontal="left" vertical="center"/>
    </xf>
    <xf numFmtId="0" fontId="28" fillId="0" borderId="1" xfId="1" applyFont="1" applyBorder="1"/>
    <xf numFmtId="0" fontId="31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1" xfId="1" applyFont="1" applyBorder="1" applyAlignment="1">
      <alignment horizontal="left" vertical="center" wrapText="1"/>
    </xf>
    <xf numFmtId="49" fontId="39" fillId="0" borderId="2" xfId="1" applyNumberFormat="1" applyFont="1" applyBorder="1" applyAlignment="1" applyProtection="1">
      <alignment horizontal="center"/>
      <protection locked="0"/>
    </xf>
    <xf numFmtId="0" fontId="30" fillId="0" borderId="4" xfId="0" applyFont="1" applyBorder="1" applyAlignment="1">
      <alignment horizontal="right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2" fontId="2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/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3" fillId="0" borderId="0" xfId="2" applyBorder="1" applyAlignment="1"/>
    <xf numFmtId="0" fontId="25" fillId="0" borderId="0" xfId="1" applyFont="1" applyBorder="1" applyAlignment="1">
      <alignment horizontal="center" vertical="top"/>
    </xf>
    <xf numFmtId="0" fontId="6" fillId="0" borderId="4" xfId="2" applyFont="1" applyBorder="1" applyAlignment="1">
      <alignment horizontal="right"/>
    </xf>
    <xf numFmtId="0" fontId="12" fillId="0" borderId="1" xfId="1" applyFont="1" applyBorder="1"/>
    <xf numFmtId="164" fontId="12" fillId="0" borderId="1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2" fillId="0" borderId="0" xfId="1" applyFont="1"/>
    <xf numFmtId="0" fontId="14" fillId="0" borderId="0" xfId="1" applyFont="1"/>
    <xf numFmtId="0" fontId="2" fillId="0" borderId="0" xfId="1" applyFont="1" applyAlignment="1">
      <alignment horizontal="left"/>
    </xf>
    <xf numFmtId="164" fontId="5" fillId="0" borderId="0" xfId="1" applyNumberFormat="1" applyFont="1" applyBorder="1" applyAlignment="1" applyProtection="1">
      <alignment horizontal="left" vertical="center"/>
    </xf>
    <xf numFmtId="0" fontId="28" fillId="0" borderId="0" xfId="1" applyFont="1" applyAlignment="1" applyProtection="1">
      <alignment horizontal="center" vertical="top"/>
    </xf>
    <xf numFmtId="49" fontId="28" fillId="0" borderId="0" xfId="1" applyNumberFormat="1" applyFont="1" applyAlignment="1" applyProtection="1">
      <alignment horizontal="center" vertical="top"/>
    </xf>
    <xf numFmtId="0" fontId="5" fillId="0" borderId="0" xfId="0" applyFont="1" applyFill="1" applyAlignment="1">
      <alignment horizontal="left" vertical="center"/>
    </xf>
    <xf numFmtId="49" fontId="28" fillId="0" borderId="1" xfId="1" applyNumberFormat="1" applyFont="1" applyBorder="1" applyAlignment="1" applyProtection="1">
      <alignment horizontal="center" vertical="top"/>
    </xf>
    <xf numFmtId="49" fontId="27" fillId="0" borderId="1" xfId="1" applyNumberFormat="1" applyFont="1" applyBorder="1" applyAlignment="1" applyProtection="1">
      <alignment horizontal="center" vertical="top"/>
    </xf>
    <xf numFmtId="0" fontId="29" fillId="0" borderId="0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32" fillId="0" borderId="0" xfId="1" applyNumberFormat="1" applyFont="1" applyAlignment="1" applyProtection="1">
      <alignment horizontal="right" vertical="center"/>
    </xf>
    <xf numFmtId="164" fontId="33" fillId="0" borderId="0" xfId="1" applyNumberFormat="1" applyFont="1" applyAlignment="1" applyProtection="1">
      <alignment horizontal="right" vertical="center"/>
    </xf>
    <xf numFmtId="49" fontId="28" fillId="0" borderId="0" xfId="1" applyNumberFormat="1" applyFont="1" applyBorder="1" applyAlignment="1" applyProtection="1">
      <alignment horizontal="center"/>
      <protection locked="0"/>
    </xf>
    <xf numFmtId="0" fontId="10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3" fillId="0" borderId="0" xfId="1" applyNumberFormat="1" applyFont="1" applyBorder="1" applyAlignment="1" applyProtection="1">
      <alignment horizontal="right" vertical="center"/>
    </xf>
    <xf numFmtId="0" fontId="29" fillId="0" borderId="0" xfId="3" applyFont="1" applyBorder="1" applyAlignment="1">
      <alignment horizontal="center"/>
    </xf>
    <xf numFmtId="164" fontId="32" fillId="0" borderId="0" xfId="1" applyNumberFormat="1" applyFont="1" applyAlignment="1" applyProtection="1">
      <alignment horizontal="right"/>
    </xf>
    <xf numFmtId="0" fontId="31" fillId="0" borderId="0" xfId="0" applyFont="1" applyBorder="1" applyAlignment="1">
      <alignment horizontal="center"/>
    </xf>
    <xf numFmtId="164" fontId="36" fillId="0" borderId="0" xfId="1" applyNumberFormat="1" applyFont="1" applyAlignment="1" applyProtection="1"/>
    <xf numFmtId="164" fontId="37" fillId="0" borderId="0" xfId="1" applyNumberFormat="1" applyFont="1" applyAlignment="1" applyProtection="1"/>
    <xf numFmtId="0" fontId="38" fillId="0" borderId="0" xfId="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9" fillId="0" borderId="0" xfId="1" applyNumberFormat="1" applyFont="1" applyAlignment="1" applyProtection="1">
      <alignment horizontal="right" vertical="center"/>
    </xf>
    <xf numFmtId="164" fontId="18" fillId="0" borderId="0" xfId="1" applyNumberFormat="1" applyFont="1" applyAlignment="1" applyProtection="1">
      <alignment horizontal="right" vertical="center"/>
    </xf>
    <xf numFmtId="164" fontId="30" fillId="0" borderId="0" xfId="1" applyNumberFormat="1" applyFont="1" applyAlignment="1" applyProtection="1">
      <alignment horizontal="right" vertical="center"/>
    </xf>
    <xf numFmtId="164" fontId="39" fillId="0" borderId="0" xfId="1" applyNumberFormat="1" applyFont="1" applyAlignment="1" applyProtection="1">
      <alignment horizontal="right"/>
    </xf>
    <xf numFmtId="164" fontId="18" fillId="0" borderId="0" xfId="1" applyNumberFormat="1" applyFont="1" applyAlignment="1" applyProtection="1">
      <alignment horizontal="right"/>
    </xf>
    <xf numFmtId="164" fontId="30" fillId="0" borderId="0" xfId="1" applyNumberFormat="1" applyFont="1" applyAlignment="1" applyProtection="1">
      <alignment horizontal="right"/>
    </xf>
    <xf numFmtId="49" fontId="18" fillId="0" borderId="2" xfId="1" applyNumberFormat="1" applyFont="1" applyBorder="1" applyAlignment="1" applyProtection="1">
      <alignment horizontal="center"/>
      <protection locked="0"/>
    </xf>
    <xf numFmtId="164" fontId="30" fillId="0" borderId="0" xfId="1" applyNumberFormat="1" applyFont="1" applyBorder="1" applyAlignment="1" applyProtection="1">
      <alignment horizontal="right"/>
    </xf>
    <xf numFmtId="0" fontId="39" fillId="0" borderId="0" xfId="1" applyFont="1" applyBorder="1"/>
    <xf numFmtId="49" fontId="18" fillId="0" borderId="2" xfId="1" applyNumberFormat="1" applyFont="1" applyBorder="1" applyAlignment="1"/>
    <xf numFmtId="49" fontId="18" fillId="0" borderId="2" xfId="1" applyNumberFormat="1" applyFont="1" applyBorder="1" applyAlignment="1">
      <alignment horizontal="center"/>
    </xf>
    <xf numFmtId="0" fontId="30" fillId="0" borderId="8" xfId="0" applyFont="1" applyBorder="1" applyAlignment="1"/>
    <xf numFmtId="49" fontId="30" fillId="0" borderId="8" xfId="0" applyNumberFormat="1" applyFont="1" applyBorder="1" applyAlignment="1"/>
    <xf numFmtId="49" fontId="18" fillId="0" borderId="8" xfId="0" applyNumberFormat="1" applyFont="1" applyBorder="1" applyAlignment="1">
      <alignment horizontal="center"/>
    </xf>
    <xf numFmtId="49" fontId="39" fillId="0" borderId="1" xfId="1" applyNumberFormat="1" applyFont="1" applyBorder="1" applyAlignment="1" applyProtection="1">
      <alignment horizontal="center" vertical="top"/>
    </xf>
    <xf numFmtId="0" fontId="4" fillId="0" borderId="0" xfId="0" applyFont="1" applyBorder="1" applyAlignment="1"/>
    <xf numFmtId="164" fontId="4" fillId="5" borderId="0" xfId="1" applyNumberFormat="1" applyFont="1" applyFill="1" applyAlignment="1" applyProtection="1">
      <alignment horizontal="right"/>
    </xf>
    <xf numFmtId="0" fontId="13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13" fillId="0" borderId="1" xfId="1" applyFont="1" applyBorder="1" applyAlignment="1"/>
    <xf numFmtId="0" fontId="13" fillId="0" borderId="0" xfId="1" applyFont="1" applyBorder="1" applyAlignment="1"/>
    <xf numFmtId="0" fontId="5" fillId="0" borderId="1" xfId="1" applyFont="1" applyBorder="1" applyAlignment="1"/>
    <xf numFmtId="0" fontId="4" fillId="0" borderId="1" xfId="1" applyFont="1" applyBorder="1" applyAlignment="1"/>
    <xf numFmtId="0" fontId="4" fillId="0" borderId="0" xfId="1" applyFont="1" applyBorder="1" applyAlignment="1"/>
    <xf numFmtId="0" fontId="2" fillId="0" borderId="0" xfId="0" applyFont="1" applyAlignment="1"/>
    <xf numFmtId="0" fontId="31" fillId="0" borderId="0" xfId="1" applyFont="1" applyBorder="1" applyAlignment="1">
      <alignment vertical="top"/>
    </xf>
    <xf numFmtId="0" fontId="43" fillId="0" borderId="0" xfId="0" applyFont="1" applyBorder="1" applyAlignment="1"/>
    <xf numFmtId="0" fontId="43" fillId="0" borderId="0" xfId="0" applyFont="1" applyAlignment="1"/>
    <xf numFmtId="0" fontId="31" fillId="0" borderId="0" xfId="1" applyFont="1"/>
    <xf numFmtId="0" fontId="31" fillId="0" borderId="0" xfId="0" applyFont="1" applyAlignment="1"/>
    <xf numFmtId="0" fontId="2" fillId="0" borderId="0" xfId="1" applyFont="1" applyAlignment="1">
      <alignment horizontal="center"/>
    </xf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3" fillId="0" borderId="0" xfId="2" applyBorder="1" applyAlignment="1"/>
    <xf numFmtId="0" fontId="25" fillId="0" borderId="0" xfId="1" applyFont="1" applyBorder="1" applyAlignment="1">
      <alignment horizontal="center" vertical="top"/>
    </xf>
    <xf numFmtId="0" fontId="6" fillId="0" borderId="4" xfId="2" applyFont="1" applyBorder="1" applyAlignment="1">
      <alignment horizontal="right"/>
    </xf>
    <xf numFmtId="0" fontId="3" fillId="0" borderId="1" xfId="2" applyFont="1" applyBorder="1" applyAlignment="1"/>
    <xf numFmtId="0" fontId="25" fillId="0" borderId="0" xfId="1" applyFont="1" applyBorder="1" applyAlignment="1">
      <alignment horizontal="center" vertical="top"/>
    </xf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Border="1" applyAlignment="1"/>
    <xf numFmtId="0" fontId="3" fillId="0" borderId="0" xfId="2" applyBorder="1" applyAlignment="1"/>
    <xf numFmtId="0" fontId="6" fillId="0" borderId="4" xfId="2" applyFont="1" applyBorder="1" applyAlignment="1">
      <alignment horizontal="right"/>
    </xf>
    <xf numFmtId="0" fontId="0" fillId="0" borderId="0" xfId="0" applyAlignment="1"/>
    <xf numFmtId="0" fontId="4" fillId="0" borderId="0" xfId="3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3" fillId="0" borderId="1" xfId="0" applyFont="1" applyBorder="1" applyAlignment="1"/>
    <xf numFmtId="0" fontId="25" fillId="0" borderId="0" xfId="1" applyFont="1" applyBorder="1" applyAlignment="1">
      <alignment horizontal="center" vertical="top"/>
    </xf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3" fillId="0" borderId="0" xfId="2" applyBorder="1" applyAlignment="1"/>
    <xf numFmtId="0" fontId="6" fillId="0" borderId="4" xfId="2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3" fillId="0" borderId="0" xfId="2" applyBorder="1" applyAlignment="1"/>
    <xf numFmtId="0" fontId="25" fillId="0" borderId="0" xfId="1" applyFont="1" applyBorder="1" applyAlignment="1">
      <alignment horizontal="center" vertical="top"/>
    </xf>
    <xf numFmtId="0" fontId="6" fillId="0" borderId="4" xfId="2" applyFont="1" applyBorder="1" applyAlignment="1">
      <alignment horizontal="right"/>
    </xf>
    <xf numFmtId="0" fontId="20" fillId="0" borderId="0" xfId="3" applyFont="1" applyBorder="1" applyAlignment="1" applyProtection="1">
      <alignment horizontal="center" vertical="top"/>
    </xf>
    <xf numFmtId="0" fontId="40" fillId="0" borderId="0" xfId="0" applyFont="1" applyBorder="1"/>
    <xf numFmtId="0" fontId="6" fillId="0" borderId="0" xfId="2" applyFont="1" applyBorder="1" applyAlignment="1">
      <alignment horizontal="right"/>
    </xf>
    <xf numFmtId="0" fontId="6" fillId="0" borderId="0" xfId="3" applyFont="1" applyBorder="1" applyAlignment="1" applyProtection="1">
      <alignment horizontal="center" vertical="top"/>
    </xf>
    <xf numFmtId="0" fontId="7" fillId="0" borderId="0" xfId="2" applyFont="1" applyBorder="1"/>
    <xf numFmtId="0" fontId="8" fillId="0" borderId="0" xfId="2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1" xfId="2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3" fillId="0" borderId="0" xfId="2" applyBorder="1" applyAlignment="1"/>
    <xf numFmtId="49" fontId="4" fillId="0" borderId="5" xfId="1" applyNumberFormat="1" applyFont="1" applyBorder="1" applyAlignment="1" applyProtection="1">
      <alignment horizontal="center" vertical="center"/>
    </xf>
    <xf numFmtId="49" fontId="4" fillId="0" borderId="13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0" fontId="25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3" fillId="0" borderId="6" xfId="2" applyBorder="1" applyAlignment="1">
      <alignment horizontal="center" wrapText="1"/>
    </xf>
    <xf numFmtId="49" fontId="15" fillId="0" borderId="9" xfId="1" applyNumberFormat="1" applyFont="1" applyBorder="1" applyAlignment="1" applyProtection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5" fillId="0" borderId="3" xfId="1" applyFont="1" applyBorder="1" applyAlignment="1" applyProtection="1">
      <alignment horizontal="center" vertical="center"/>
    </xf>
    <xf numFmtId="0" fontId="16" fillId="0" borderId="7" xfId="2" applyFont="1" applyBorder="1" applyAlignment="1">
      <alignment horizontal="center"/>
    </xf>
    <xf numFmtId="0" fontId="17" fillId="0" borderId="10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wrapText="1"/>
    </xf>
    <xf numFmtId="0" fontId="18" fillId="0" borderId="8" xfId="2" applyFont="1" applyBorder="1" applyAlignment="1">
      <alignment horizontal="center" wrapText="1"/>
    </xf>
    <xf numFmtId="164" fontId="15" fillId="0" borderId="3" xfId="1" applyNumberFormat="1" applyFont="1" applyBorder="1" applyAlignment="1" applyProtection="1">
      <alignment horizontal="center" vertical="center" wrapText="1"/>
    </xf>
    <xf numFmtId="0" fontId="16" fillId="0" borderId="7" xfId="2" applyFont="1" applyBorder="1" applyAlignment="1">
      <alignment horizontal="center" wrapText="1"/>
    </xf>
    <xf numFmtId="164" fontId="15" fillId="0" borderId="10" xfId="1" applyNumberFormat="1" applyFont="1" applyBorder="1" applyAlignment="1" applyProtection="1">
      <alignment horizontal="center" vertical="center" wrapText="1"/>
    </xf>
    <xf numFmtId="0" fontId="16" fillId="0" borderId="12" xfId="2" applyFont="1" applyBorder="1" applyAlignment="1">
      <alignment wrapText="1"/>
    </xf>
    <xf numFmtId="0" fontId="6" fillId="0" borderId="4" xfId="2" applyFont="1" applyBorder="1" applyAlignment="1">
      <alignment horizontal="right"/>
    </xf>
    <xf numFmtId="0" fontId="3" fillId="0" borderId="1" xfId="2" applyFont="1" applyBorder="1" applyAlignment="1"/>
    <xf numFmtId="0" fontId="1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3" fillId="0" borderId="1" xfId="0" applyFont="1" applyBorder="1" applyAlignment="1"/>
    <xf numFmtId="0" fontId="4" fillId="0" borderId="6" xfId="3" applyFont="1" applyBorder="1" applyAlignment="1">
      <alignment horizontal="center" vertical="top"/>
    </xf>
    <xf numFmtId="2" fontId="2" fillId="0" borderId="5" xfId="1" applyNumberFormat="1" applyFon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vertical="center"/>
    </xf>
    <xf numFmtId="2" fontId="2" fillId="0" borderId="8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7" fillId="0" borderId="5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38" fillId="0" borderId="1" xfId="3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3" applyFont="1" applyBorder="1" applyAlignment="1">
      <alignment horizontal="center"/>
    </xf>
    <xf numFmtId="164" fontId="30" fillId="0" borderId="1" xfId="1" applyNumberFormat="1" applyFont="1" applyBorder="1" applyAlignment="1" applyProtection="1">
      <alignment horizontal="right"/>
    </xf>
    <xf numFmtId="164" fontId="30" fillId="0" borderId="12" xfId="1" applyNumberFormat="1" applyFont="1" applyBorder="1" applyAlignment="1" applyProtection="1">
      <alignment horizontal="right"/>
    </xf>
    <xf numFmtId="49" fontId="4" fillId="0" borderId="6" xfId="3" applyNumberFormat="1" applyFont="1" applyBorder="1" applyAlignment="1" applyProtection="1">
      <alignment horizontal="center" vertical="center"/>
    </xf>
    <xf numFmtId="0" fontId="39" fillId="0" borderId="1" xfId="1" applyFont="1" applyBorder="1" applyAlignment="1"/>
  </cellXfs>
  <cellStyles count="4">
    <cellStyle name="Įprastas" xfId="0" builtinId="0"/>
    <cellStyle name="Įprastas 2" xfId="2"/>
    <cellStyle name="Normal_biudz uz 2001 atskaitomybe3" xfId="1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opLeftCell="A347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298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382" t="s">
        <v>281</v>
      </c>
      <c r="F17" s="382"/>
      <c r="G17" s="382"/>
      <c r="H17" s="382"/>
      <c r="I17" s="382"/>
      <c r="J17" s="382"/>
      <c r="K17" s="382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282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265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844500</v>
      </c>
      <c r="J30" s="62">
        <f>SUM(J31+J42+J61+J82+J89+J109+J131+J150+J160)</f>
        <v>844500</v>
      </c>
      <c r="K30" s="63">
        <f>SUM(K31+K42+K61+K82+K89+K109+K131+K150+K160)</f>
        <v>843232.35</v>
      </c>
      <c r="L30" s="62">
        <f>SUM(L31+L42+L61+L82+L89+L109+L131+L150+L160)</f>
        <v>843232.35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810800</v>
      </c>
      <c r="J31" s="62">
        <f>SUM(J32+J38)</f>
        <v>810800</v>
      </c>
      <c r="K31" s="73">
        <f>SUM(K32+K38)</f>
        <v>809800</v>
      </c>
      <c r="L31" s="74">
        <f>SUM(L32+L38)</f>
        <v>809800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798300</v>
      </c>
      <c r="J32" s="80">
        <f t="shared" ref="J32:L34" si="0">SUM(J33)</f>
        <v>798300</v>
      </c>
      <c r="K32" s="81">
        <f t="shared" si="0"/>
        <v>798300</v>
      </c>
      <c r="L32" s="80">
        <f t="shared" si="0"/>
        <v>798300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798300</v>
      </c>
      <c r="J33" s="62">
        <f t="shared" si="0"/>
        <v>798300</v>
      </c>
      <c r="K33" s="62">
        <f t="shared" si="0"/>
        <v>798300</v>
      </c>
      <c r="L33" s="62">
        <f t="shared" si="0"/>
        <v>798300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798300</v>
      </c>
      <c r="J34" s="81">
        <f t="shared" si="0"/>
        <v>798300</v>
      </c>
      <c r="K34" s="81">
        <f t="shared" si="0"/>
        <v>798300</v>
      </c>
      <c r="L34" s="81">
        <f t="shared" si="0"/>
        <v>798300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798300</v>
      </c>
      <c r="J35" s="86">
        <v>798300</v>
      </c>
      <c r="K35" s="86">
        <v>798300</v>
      </c>
      <c r="L35" s="86">
        <v>798300</v>
      </c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12500</v>
      </c>
      <c r="J38" s="80">
        <f t="shared" ref="J38:L39" si="2">J39</f>
        <v>12500</v>
      </c>
      <c r="K38" s="81">
        <f t="shared" si="2"/>
        <v>11500</v>
      </c>
      <c r="L38" s="80">
        <f t="shared" si="2"/>
        <v>11500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12500</v>
      </c>
      <c r="J39" s="80">
        <f t="shared" si="2"/>
        <v>12500</v>
      </c>
      <c r="K39" s="80">
        <f t="shared" si="2"/>
        <v>11500</v>
      </c>
      <c r="L39" s="80">
        <f t="shared" si="2"/>
        <v>11500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12500</v>
      </c>
      <c r="J40" s="80">
        <f>J41</f>
        <v>12500</v>
      </c>
      <c r="K40" s="80">
        <f>K41</f>
        <v>11500</v>
      </c>
      <c r="L40" s="80">
        <f>L41</f>
        <v>11500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12500</v>
      </c>
      <c r="J41" s="86">
        <v>12500</v>
      </c>
      <c r="K41" s="86">
        <v>11500</v>
      </c>
      <c r="L41" s="86">
        <v>11500</v>
      </c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32400</v>
      </c>
      <c r="J42" s="91">
        <f t="shared" ref="J42:L44" si="3">J43</f>
        <v>32400</v>
      </c>
      <c r="K42" s="90">
        <f t="shared" si="3"/>
        <v>32400</v>
      </c>
      <c r="L42" s="90">
        <f t="shared" si="3"/>
        <v>32400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32400</v>
      </c>
      <c r="J43" s="81">
        <f t="shared" si="3"/>
        <v>32400</v>
      </c>
      <c r="K43" s="80">
        <f t="shared" si="3"/>
        <v>32400</v>
      </c>
      <c r="L43" s="81">
        <f t="shared" si="3"/>
        <v>32400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32400</v>
      </c>
      <c r="J44" s="81">
        <f t="shared" si="3"/>
        <v>32400</v>
      </c>
      <c r="K44" s="93">
        <f t="shared" si="3"/>
        <v>32400</v>
      </c>
      <c r="L44" s="93">
        <f t="shared" si="3"/>
        <v>32400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32400</v>
      </c>
      <c r="J45" s="99">
        <f>SUM(J46:J60)</f>
        <v>32400</v>
      </c>
      <c r="K45" s="100">
        <f>SUM(K46:K60)</f>
        <v>32400</v>
      </c>
      <c r="L45" s="100">
        <f>SUM(L46:L60)</f>
        <v>32400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>
        <v>1900</v>
      </c>
      <c r="J55" s="86">
        <v>1900</v>
      </c>
      <c r="K55" s="86">
        <v>1900</v>
      </c>
      <c r="L55" s="86">
        <v>1900</v>
      </c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>
        <v>7600</v>
      </c>
      <c r="J58" s="86">
        <v>7600</v>
      </c>
      <c r="K58" s="86">
        <v>7600</v>
      </c>
      <c r="L58" s="86">
        <v>7600</v>
      </c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22900</v>
      </c>
      <c r="J60" s="86">
        <v>22900</v>
      </c>
      <c r="K60" s="86">
        <v>22900</v>
      </c>
      <c r="L60" s="86">
        <v>22900</v>
      </c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1300</v>
      </c>
      <c r="J131" s="128">
        <f>SUM(J132+J137+J145)</f>
        <v>1300</v>
      </c>
      <c r="K131" s="81">
        <f>SUM(K132+K137+K145)</f>
        <v>1032.3499999999999</v>
      </c>
      <c r="L131" s="80">
        <f>SUM(L132+L137+L145)</f>
        <v>1032.3499999999999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1300</v>
      </c>
      <c r="J145" s="128">
        <f t="shared" ref="J145:L146" si="22">J146</f>
        <v>1300</v>
      </c>
      <c r="K145" s="81">
        <f t="shared" si="22"/>
        <v>1032.3499999999999</v>
      </c>
      <c r="L145" s="80">
        <f t="shared" si="22"/>
        <v>1032.3499999999999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1300</v>
      </c>
      <c r="J146" s="168">
        <f t="shared" si="22"/>
        <v>1300</v>
      </c>
      <c r="K146" s="100">
        <f t="shared" si="22"/>
        <v>1032.3499999999999</v>
      </c>
      <c r="L146" s="99">
        <f t="shared" si="22"/>
        <v>1032.3499999999999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1300</v>
      </c>
      <c r="J147" s="128">
        <f>SUM(J148:J149)</f>
        <v>1300</v>
      </c>
      <c r="K147" s="81">
        <f>SUM(K148:K149)</f>
        <v>1032.3499999999999</v>
      </c>
      <c r="L147" s="80">
        <f>SUM(L148:L149)</f>
        <v>1032.3499999999999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>
        <v>1300</v>
      </c>
      <c r="J148" s="169">
        <v>1300</v>
      </c>
      <c r="K148" s="169">
        <v>1032.3499999999999</v>
      </c>
      <c r="L148" s="169">
        <v>1032.3499999999999</v>
      </c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844500</v>
      </c>
      <c r="J359" s="219">
        <f>SUM(J30+J176)</f>
        <v>844500</v>
      </c>
      <c r="K359" s="219">
        <f>SUM(K30+K176)</f>
        <v>843232.35</v>
      </c>
      <c r="L359" s="219">
        <f>SUM(L30+L176)</f>
        <v>843232.35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31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1"/>
      <c r="C365" s="21"/>
      <c r="D365" s="390" t="s">
        <v>229</v>
      </c>
      <c r="E365" s="391"/>
      <c r="F365" s="391"/>
      <c r="G365" s="391"/>
      <c r="H365" s="235"/>
      <c r="I365" s="236" t="s">
        <v>227</v>
      </c>
      <c r="J365" s="21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299212598425197" right="0" top="0.19685039370078741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3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46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4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4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4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44"/>
      <c r="B8" s="345"/>
      <c r="C8" s="345"/>
      <c r="D8" s="345"/>
      <c r="E8" s="345"/>
      <c r="F8" s="345"/>
      <c r="G8" s="377" t="s">
        <v>7</v>
      </c>
      <c r="H8" s="377"/>
      <c r="I8" s="377"/>
      <c r="J8" s="377"/>
      <c r="K8" s="377"/>
      <c r="L8" s="34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307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48"/>
      <c r="B17" s="349"/>
      <c r="C17" s="349"/>
      <c r="D17" s="349"/>
      <c r="E17" s="382" t="s">
        <v>283</v>
      </c>
      <c r="F17" s="382"/>
      <c r="G17" s="382"/>
      <c r="H17" s="382"/>
      <c r="I17" s="382"/>
      <c r="J17" s="382"/>
      <c r="K17" s="382"/>
      <c r="L17" s="34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48"/>
      <c r="D23" s="33"/>
      <c r="E23" s="33"/>
      <c r="F23" s="33"/>
      <c r="G23" s="34"/>
      <c r="H23" s="35"/>
      <c r="I23" s="33"/>
      <c r="J23" s="343" t="s">
        <v>18</v>
      </c>
      <c r="K23" s="37"/>
      <c r="L23" s="32" t="s">
        <v>284</v>
      </c>
      <c r="M23" s="22"/>
      <c r="N23" s="1"/>
      <c r="O23" s="1"/>
      <c r="P23" s="1"/>
    </row>
    <row r="24" spans="1:18" ht="14.25">
      <c r="A24" s="1"/>
      <c r="B24" s="1"/>
      <c r="C24" s="348"/>
      <c r="D24" s="33"/>
      <c r="E24" s="33"/>
      <c r="F24" s="33"/>
      <c r="G24" s="350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48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15000</v>
      </c>
      <c r="J30" s="62">
        <f>SUM(J31+J42+J61+J82+J89+J109+J131+J150+J160)</f>
        <v>15000</v>
      </c>
      <c r="K30" s="63">
        <f>SUM(K31+K42+K61+K82+K89+K109+K131+K150+K160)</f>
        <v>15000</v>
      </c>
      <c r="L30" s="62">
        <f>SUM(L31+L42+L61+L82+L89+L109+L131+L150+L160)</f>
        <v>15000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15000</v>
      </c>
      <c r="J42" s="91">
        <f t="shared" ref="J42:L44" si="3">J43</f>
        <v>15000</v>
      </c>
      <c r="K42" s="90">
        <f t="shared" si="3"/>
        <v>15000</v>
      </c>
      <c r="L42" s="90">
        <f t="shared" si="3"/>
        <v>15000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15000</v>
      </c>
      <c r="J43" s="81">
        <f t="shared" si="3"/>
        <v>15000</v>
      </c>
      <c r="K43" s="80">
        <f t="shared" si="3"/>
        <v>15000</v>
      </c>
      <c r="L43" s="81">
        <f t="shared" si="3"/>
        <v>15000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15000</v>
      </c>
      <c r="J44" s="81">
        <f t="shared" si="3"/>
        <v>15000</v>
      </c>
      <c r="K44" s="93">
        <f t="shared" si="3"/>
        <v>15000</v>
      </c>
      <c r="L44" s="93">
        <f t="shared" si="3"/>
        <v>15000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15000</v>
      </c>
      <c r="J45" s="99">
        <f>SUM(J46:J60)</f>
        <v>15000</v>
      </c>
      <c r="K45" s="100">
        <f>SUM(K46:K60)</f>
        <v>15000</v>
      </c>
      <c r="L45" s="100">
        <f>SUM(L46:L60)</f>
        <v>15000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>
        <v>15000</v>
      </c>
      <c r="J54" s="86">
        <v>15000</v>
      </c>
      <c r="K54" s="86">
        <v>15000</v>
      </c>
      <c r="L54" s="86">
        <v>15000</v>
      </c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15000</v>
      </c>
      <c r="J359" s="219">
        <f>SUM(J30+J176)</f>
        <v>15000</v>
      </c>
      <c r="K359" s="219">
        <f>SUM(K30+K176)</f>
        <v>15000</v>
      </c>
      <c r="L359" s="219">
        <f>SUM(L30+L176)</f>
        <v>15000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42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48"/>
      <c r="C365" s="348"/>
      <c r="D365" s="390" t="s">
        <v>229</v>
      </c>
      <c r="E365" s="391"/>
      <c r="F365" s="391"/>
      <c r="G365" s="391"/>
      <c r="H365" s="235"/>
      <c r="I365" s="236" t="s">
        <v>227</v>
      </c>
      <c r="J365" s="34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1" name="Range65_1"/>
    <protectedRange sqref="L20" name="Range64_1"/>
    <protectedRange sqref="L22" name="Range66_1"/>
    <protectedRange sqref="A9:L9" name="Range69_1"/>
  </protectedRanges>
  <mergeCells count="23">
    <mergeCell ref="L27:L28"/>
    <mergeCell ref="A29:F29"/>
    <mergeCell ref="K362:L362"/>
    <mergeCell ref="D365:G365"/>
    <mergeCell ref="K365:L365"/>
    <mergeCell ref="K27:K28"/>
    <mergeCell ref="G25:H25"/>
    <mergeCell ref="A27:F28"/>
    <mergeCell ref="G27:G28"/>
    <mergeCell ref="H27:H28"/>
    <mergeCell ref="I27:J27"/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" top="0.74803149606299213" bottom="0.35433070866141736" header="0.31496062992125984" footer="0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7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46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4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4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4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44"/>
      <c r="B8" s="345"/>
      <c r="C8" s="345"/>
      <c r="D8" s="345"/>
      <c r="E8" s="345"/>
      <c r="F8" s="345"/>
      <c r="G8" s="377" t="s">
        <v>7</v>
      </c>
      <c r="H8" s="377"/>
      <c r="I8" s="377"/>
      <c r="J8" s="377"/>
      <c r="K8" s="377"/>
      <c r="L8" s="34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308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48"/>
      <c r="B17" s="349"/>
      <c r="C17" s="349"/>
      <c r="D17" s="349"/>
      <c r="E17" s="382" t="s">
        <v>291</v>
      </c>
      <c r="F17" s="382"/>
      <c r="G17" s="382"/>
      <c r="H17" s="382"/>
      <c r="I17" s="382"/>
      <c r="J17" s="382"/>
      <c r="K17" s="382"/>
      <c r="L17" s="34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48"/>
      <c r="D23" s="33"/>
      <c r="E23" s="33"/>
      <c r="F23" s="33"/>
      <c r="G23" s="34"/>
      <c r="H23" s="35"/>
      <c r="I23" s="33"/>
      <c r="J23" s="343" t="s">
        <v>18</v>
      </c>
      <c r="K23" s="37"/>
      <c r="L23" s="32" t="s">
        <v>292</v>
      </c>
      <c r="M23" s="22"/>
      <c r="N23" s="1"/>
      <c r="O23" s="1"/>
      <c r="P23" s="1"/>
    </row>
    <row r="24" spans="1:18" ht="14.25">
      <c r="A24" s="1"/>
      <c r="B24" s="1"/>
      <c r="C24" s="348"/>
      <c r="D24" s="33"/>
      <c r="E24" s="33"/>
      <c r="F24" s="33"/>
      <c r="G24" s="350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48"/>
      <c r="D25" s="33"/>
      <c r="E25" s="33"/>
      <c r="F25" s="33"/>
      <c r="G25" s="374" t="s">
        <v>21</v>
      </c>
      <c r="H25" s="374"/>
      <c r="I25" s="42" t="s">
        <v>22</v>
      </c>
      <c r="J25" s="43" t="s">
        <v>267</v>
      </c>
      <c r="K25" s="32" t="s">
        <v>20</v>
      </c>
      <c r="L25" s="32" t="s">
        <v>23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2.450000000000003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1400</v>
      </c>
      <c r="J30" s="62">
        <f>SUM(J31+J42+J61+J82+J89+J109+J131+J150+J160)</f>
        <v>1400</v>
      </c>
      <c r="K30" s="63">
        <f>SUM(K31+K42+K61+K82+K89+K109+K131+K150+K160)</f>
        <v>1400</v>
      </c>
      <c r="L30" s="62">
        <f>SUM(L31+L42+L61+L82+L89+L109+L131+L150+L160)</f>
        <v>1400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1400</v>
      </c>
      <c r="J42" s="91">
        <f t="shared" ref="J42:L44" si="3">J43</f>
        <v>1400</v>
      </c>
      <c r="K42" s="90">
        <f t="shared" si="3"/>
        <v>1400</v>
      </c>
      <c r="L42" s="90">
        <f t="shared" si="3"/>
        <v>1400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1400</v>
      </c>
      <c r="J43" s="81">
        <f t="shared" si="3"/>
        <v>1400</v>
      </c>
      <c r="K43" s="80">
        <f t="shared" si="3"/>
        <v>1400</v>
      </c>
      <c r="L43" s="81">
        <f t="shared" si="3"/>
        <v>1400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1400</v>
      </c>
      <c r="J44" s="81">
        <f t="shared" si="3"/>
        <v>1400</v>
      </c>
      <c r="K44" s="93">
        <f t="shared" si="3"/>
        <v>1400</v>
      </c>
      <c r="L44" s="93">
        <f t="shared" si="3"/>
        <v>1400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1400</v>
      </c>
      <c r="J45" s="99">
        <f>SUM(J46:J60)</f>
        <v>1400</v>
      </c>
      <c r="K45" s="100">
        <f>SUM(K46:K60)</f>
        <v>1400</v>
      </c>
      <c r="L45" s="100">
        <f>SUM(L46:L60)</f>
        <v>1400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1400</v>
      </c>
      <c r="J60" s="86">
        <v>1400</v>
      </c>
      <c r="K60" s="86">
        <v>1400</v>
      </c>
      <c r="L60" s="86">
        <v>1400</v>
      </c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1400</v>
      </c>
      <c r="J359" s="219">
        <f>SUM(J30+J176)</f>
        <v>1400</v>
      </c>
      <c r="K359" s="219">
        <f>SUM(K30+K176)</f>
        <v>1400</v>
      </c>
      <c r="L359" s="219">
        <f>SUM(L30+L176)</f>
        <v>1400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42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48"/>
      <c r="C365" s="348"/>
      <c r="D365" s="390" t="s">
        <v>229</v>
      </c>
      <c r="E365" s="391"/>
      <c r="F365" s="391"/>
      <c r="G365" s="391"/>
      <c r="H365" s="235"/>
      <c r="I365" s="236" t="s">
        <v>227</v>
      </c>
      <c r="J365" s="34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1" name="Range65_1"/>
    <protectedRange sqref="L20" name="Range64_1"/>
    <protectedRange sqref="L22" name="Range66_1"/>
    <protectedRange sqref="A9:L9" name="Range69"/>
  </protectedRanges>
  <mergeCells count="23">
    <mergeCell ref="L27:L28"/>
    <mergeCell ref="A29:F29"/>
    <mergeCell ref="K362:L362"/>
    <mergeCell ref="D365:G365"/>
    <mergeCell ref="K365:L365"/>
    <mergeCell ref="K27:K28"/>
    <mergeCell ref="G25:H25"/>
    <mergeCell ref="A27:F28"/>
    <mergeCell ref="G27:G28"/>
    <mergeCell ref="H27:H28"/>
    <mergeCell ref="I27:J27"/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19685039370078741" top="0.74803149606299213" bottom="0.35433070866141736" header="0.31496062992125984" footer="0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2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2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2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58"/>
      <c r="B8" s="359"/>
      <c r="C8" s="359"/>
      <c r="D8" s="359"/>
      <c r="E8" s="359"/>
      <c r="F8" s="359"/>
      <c r="G8" s="377" t="s">
        <v>7</v>
      </c>
      <c r="H8" s="377"/>
      <c r="I8" s="377"/>
      <c r="J8" s="377"/>
      <c r="K8" s="377"/>
      <c r="L8" s="35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309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1"/>
      <c r="B17" s="362"/>
      <c r="C17" s="362"/>
      <c r="D17" s="362"/>
      <c r="E17" s="407" t="s">
        <v>295</v>
      </c>
      <c r="F17" s="407"/>
      <c r="G17" s="407"/>
      <c r="H17" s="407"/>
      <c r="I17" s="407"/>
      <c r="J17" s="407"/>
      <c r="K17" s="407"/>
      <c r="L17" s="362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1"/>
      <c r="D23" s="33"/>
      <c r="E23" s="33"/>
      <c r="F23" s="33"/>
      <c r="G23" s="34"/>
      <c r="H23" s="35"/>
      <c r="I23" s="33"/>
      <c r="J23" s="357" t="s">
        <v>18</v>
      </c>
      <c r="K23" s="37"/>
      <c r="L23" s="32" t="s">
        <v>293</v>
      </c>
      <c r="M23" s="22"/>
      <c r="N23" s="1"/>
      <c r="O23" s="1"/>
      <c r="P23" s="1"/>
    </row>
    <row r="24" spans="1:18" ht="14.25">
      <c r="A24" s="1"/>
      <c r="B24" s="1"/>
      <c r="C24" s="361"/>
      <c r="D24" s="33"/>
      <c r="E24" s="33"/>
      <c r="F24" s="33"/>
      <c r="G24" s="363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61"/>
      <c r="D25" s="33"/>
      <c r="E25" s="33"/>
      <c r="F25" s="33"/>
      <c r="G25" s="374" t="s">
        <v>21</v>
      </c>
      <c r="H25" s="374"/>
      <c r="I25" s="42" t="s">
        <v>20</v>
      </c>
      <c r="J25" s="43" t="s">
        <v>294</v>
      </c>
      <c r="K25" s="32" t="s">
        <v>294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52.9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1000</v>
      </c>
      <c r="J30" s="62">
        <f>SUM(J31+J42+J61+J82+J89+J109+J131+J150+J160)</f>
        <v>1000</v>
      </c>
      <c r="K30" s="63">
        <f>SUM(K31+K42+K61+K82+K89+K109+K131+K150+K160)</f>
        <v>1000</v>
      </c>
      <c r="L30" s="62">
        <f>SUM(L31+L42+L61+L82+L89+L109+L131+L150+L160)</f>
        <v>1000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1000</v>
      </c>
      <c r="J150" s="132">
        <f>J151</f>
        <v>1000</v>
      </c>
      <c r="K150" s="133">
        <f>K151</f>
        <v>1000</v>
      </c>
      <c r="L150" s="127">
        <f>L151</f>
        <v>1000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1000</v>
      </c>
      <c r="J151" s="132">
        <f>J152+J157</f>
        <v>1000</v>
      </c>
      <c r="K151" s="133">
        <f>K152+K157</f>
        <v>1000</v>
      </c>
      <c r="L151" s="127">
        <f>L152+L157</f>
        <v>1000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1000</v>
      </c>
      <c r="J152" s="128">
        <f>J153</f>
        <v>1000</v>
      </c>
      <c r="K152" s="81">
        <f>K153</f>
        <v>1000</v>
      </c>
      <c r="L152" s="80">
        <f>L153</f>
        <v>1000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1000</v>
      </c>
      <c r="J153" s="133">
        <f t="shared" ref="J153:L153" si="23">SUM(J154:J156)</f>
        <v>1000</v>
      </c>
      <c r="K153" s="133">
        <f t="shared" si="23"/>
        <v>1000</v>
      </c>
      <c r="L153" s="133">
        <f t="shared" si="23"/>
        <v>1000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>
        <v>1000</v>
      </c>
      <c r="J155" s="179">
        <v>1000</v>
      </c>
      <c r="K155" s="179">
        <v>1000</v>
      </c>
      <c r="L155" s="179">
        <v>1000</v>
      </c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1000</v>
      </c>
      <c r="J359" s="219">
        <f>SUM(J30+J176)</f>
        <v>1000</v>
      </c>
      <c r="K359" s="219">
        <f>SUM(K30+K176)</f>
        <v>1000</v>
      </c>
      <c r="L359" s="219">
        <f>SUM(L30+L176)</f>
        <v>1000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5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1"/>
      <c r="C365" s="361"/>
      <c r="D365" s="390" t="s">
        <v>229</v>
      </c>
      <c r="E365" s="391"/>
      <c r="F365" s="391"/>
      <c r="G365" s="391"/>
      <c r="H365" s="235"/>
      <c r="I365" s="236" t="s">
        <v>227</v>
      </c>
      <c r="J365" s="361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1" name="Range65_1"/>
    <protectedRange sqref="L20" name="Range64_1"/>
    <protectedRange sqref="L22" name="Range66_1"/>
    <protectedRange sqref="A9:L9" name="Range69"/>
  </protectedRanges>
  <mergeCells count="23">
    <mergeCell ref="L27:L28"/>
    <mergeCell ref="A29:F29"/>
    <mergeCell ref="K362:L362"/>
    <mergeCell ref="D365:G365"/>
    <mergeCell ref="K365:L365"/>
    <mergeCell ref="K27:K28"/>
    <mergeCell ref="G25:H25"/>
    <mergeCell ref="A27:F28"/>
    <mergeCell ref="G27:G28"/>
    <mergeCell ref="H27:H28"/>
    <mergeCell ref="I27:J27"/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31496062992125984" top="0.74803149606299213" bottom="0.19685039370078741" header="0.31496062992125984" footer="0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1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312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407" t="s">
        <v>310</v>
      </c>
      <c r="F17" s="407"/>
      <c r="G17" s="407"/>
      <c r="H17" s="407"/>
      <c r="I17" s="407"/>
      <c r="J17" s="407"/>
      <c r="K17" s="407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311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267</v>
      </c>
      <c r="K25" s="32" t="s">
        <v>20</v>
      </c>
      <c r="L25" s="32" t="s">
        <v>23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900</v>
      </c>
      <c r="J30" s="62">
        <f>SUM(J31+J42+J61+J82+J89+J109+J131+J150+J160)</f>
        <v>900</v>
      </c>
      <c r="K30" s="63">
        <f>SUM(K31+K42+K61+K82+K89+K109+K131+K150+K160)</f>
        <v>900</v>
      </c>
      <c r="L30" s="62">
        <f>SUM(L31+L42+L61+L82+L89+L109+L131+L150+L160)</f>
        <v>900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900</v>
      </c>
      <c r="J42" s="91">
        <f t="shared" ref="J42:L44" si="3">J43</f>
        <v>900</v>
      </c>
      <c r="K42" s="90">
        <f t="shared" si="3"/>
        <v>900</v>
      </c>
      <c r="L42" s="90">
        <f t="shared" si="3"/>
        <v>900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900</v>
      </c>
      <c r="J43" s="81">
        <f t="shared" si="3"/>
        <v>900</v>
      </c>
      <c r="K43" s="80">
        <f t="shared" si="3"/>
        <v>900</v>
      </c>
      <c r="L43" s="81">
        <f t="shared" si="3"/>
        <v>900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900</v>
      </c>
      <c r="J44" s="81">
        <f t="shared" si="3"/>
        <v>900</v>
      </c>
      <c r="K44" s="93">
        <f t="shared" si="3"/>
        <v>900</v>
      </c>
      <c r="L44" s="93">
        <f t="shared" si="3"/>
        <v>900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900</v>
      </c>
      <c r="J45" s="99">
        <f>SUM(J46:J60)</f>
        <v>900</v>
      </c>
      <c r="K45" s="100">
        <f>SUM(K46:K60)</f>
        <v>900</v>
      </c>
      <c r="L45" s="100">
        <f>SUM(L46:L60)</f>
        <v>900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900</v>
      </c>
      <c r="J60" s="86">
        <v>900</v>
      </c>
      <c r="K60" s="86">
        <v>900</v>
      </c>
      <c r="L60" s="86">
        <v>900</v>
      </c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900</v>
      </c>
      <c r="J359" s="219">
        <f>SUM(J30+J176)</f>
        <v>900</v>
      </c>
      <c r="K359" s="219">
        <f>SUM(K30+K176)</f>
        <v>900</v>
      </c>
      <c r="L359" s="219">
        <f>SUM(L30+L176)</f>
        <v>900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1" name="Range65_1"/>
    <protectedRange sqref="L20" name="Range64_1"/>
    <protectedRange sqref="L22" name="Range66_1"/>
    <protectedRange sqref="A9:L9" name="Range69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1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314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382" t="s">
        <v>281</v>
      </c>
      <c r="F17" s="382"/>
      <c r="G17" s="382"/>
      <c r="H17" s="382"/>
      <c r="I17" s="382"/>
      <c r="J17" s="382"/>
      <c r="K17" s="382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282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313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7500</v>
      </c>
      <c r="J30" s="62">
        <f>SUM(J31+J42+J61+J82+J89+J109+J131+J150+J160)</f>
        <v>7500</v>
      </c>
      <c r="K30" s="63">
        <f>SUM(K31+K42+K61+K82+K89+K109+K131+K150+K160)</f>
        <v>7500</v>
      </c>
      <c r="L30" s="62">
        <f>SUM(L31+L42+L61+L82+L89+L109+L131+L150+L160)</f>
        <v>7500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7500</v>
      </c>
      <c r="J42" s="91">
        <f t="shared" ref="J42:L44" si="3">J43</f>
        <v>7500</v>
      </c>
      <c r="K42" s="90">
        <f t="shared" si="3"/>
        <v>7500</v>
      </c>
      <c r="L42" s="90">
        <f t="shared" si="3"/>
        <v>7500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7500</v>
      </c>
      <c r="J43" s="81">
        <f t="shared" si="3"/>
        <v>7500</v>
      </c>
      <c r="K43" s="80">
        <f t="shared" si="3"/>
        <v>7500</v>
      </c>
      <c r="L43" s="81">
        <f t="shared" si="3"/>
        <v>7500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7500</v>
      </c>
      <c r="J44" s="81">
        <f t="shared" si="3"/>
        <v>7500</v>
      </c>
      <c r="K44" s="93">
        <f t="shared" si="3"/>
        <v>7500</v>
      </c>
      <c r="L44" s="93">
        <f t="shared" si="3"/>
        <v>7500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7500</v>
      </c>
      <c r="J45" s="99">
        <f>SUM(J46:J60)</f>
        <v>7500</v>
      </c>
      <c r="K45" s="100">
        <f>SUM(K46:K60)</f>
        <v>7500</v>
      </c>
      <c r="L45" s="100">
        <f>SUM(L46:L60)</f>
        <v>7500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>
        <v>7500</v>
      </c>
      <c r="J58" s="86">
        <v>7500</v>
      </c>
      <c r="K58" s="86">
        <v>7500</v>
      </c>
      <c r="L58" s="86">
        <v>7500</v>
      </c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7500</v>
      </c>
      <c r="J359" s="219">
        <f>SUM(J30+J176)</f>
        <v>7500</v>
      </c>
      <c r="K359" s="219">
        <f>SUM(K30+K176)</f>
        <v>7500</v>
      </c>
      <c r="L359" s="219">
        <f>SUM(L30+L176)</f>
        <v>7500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7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316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382" t="s">
        <v>291</v>
      </c>
      <c r="F17" s="382"/>
      <c r="G17" s="382"/>
      <c r="H17" s="382"/>
      <c r="I17" s="382"/>
      <c r="J17" s="382"/>
      <c r="K17" s="382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292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315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267</v>
      </c>
      <c r="K25" s="32" t="s">
        <v>20</v>
      </c>
      <c r="L25" s="32" t="s">
        <v>23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6650</v>
      </c>
      <c r="J30" s="62">
        <f>SUM(J31+J42+J61+J82+J89+J109+J131+J150+J160)</f>
        <v>6650</v>
      </c>
      <c r="K30" s="63">
        <f>SUM(K31+K42+K61+K82+K89+K109+K131+K150+K160)</f>
        <v>6650</v>
      </c>
      <c r="L30" s="62">
        <f>SUM(L31+L42+L61+L82+L89+L109+L131+L150+L160)</f>
        <v>6650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6650</v>
      </c>
      <c r="J42" s="91">
        <f t="shared" ref="J42:L44" si="3">J43</f>
        <v>6650</v>
      </c>
      <c r="K42" s="90">
        <f t="shared" si="3"/>
        <v>6650</v>
      </c>
      <c r="L42" s="90">
        <f t="shared" si="3"/>
        <v>6650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6650</v>
      </c>
      <c r="J43" s="81">
        <f t="shared" si="3"/>
        <v>6650</v>
      </c>
      <c r="K43" s="80">
        <f t="shared" si="3"/>
        <v>6650</v>
      </c>
      <c r="L43" s="81">
        <f t="shared" si="3"/>
        <v>6650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6650</v>
      </c>
      <c r="J44" s="81">
        <f t="shared" si="3"/>
        <v>6650</v>
      </c>
      <c r="K44" s="93">
        <f t="shared" si="3"/>
        <v>6650</v>
      </c>
      <c r="L44" s="93">
        <f t="shared" si="3"/>
        <v>6650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6650</v>
      </c>
      <c r="J45" s="99">
        <f>SUM(J46:J60)</f>
        <v>6650</v>
      </c>
      <c r="K45" s="100">
        <f>SUM(K46:K60)</f>
        <v>6650</v>
      </c>
      <c r="L45" s="100">
        <f>SUM(L46:L60)</f>
        <v>6650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6650</v>
      </c>
      <c r="J60" s="86">
        <v>6650</v>
      </c>
      <c r="K60" s="86">
        <v>6650</v>
      </c>
      <c r="L60" s="86">
        <v>6650</v>
      </c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6650</v>
      </c>
      <c r="J359" s="219">
        <f>SUM(J30+J176)</f>
        <v>6650</v>
      </c>
      <c r="K359" s="219">
        <f>SUM(K30+K176)</f>
        <v>6650</v>
      </c>
      <c r="L359" s="219">
        <f>SUM(L30+L176)</f>
        <v>6650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1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317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382" t="s">
        <v>283</v>
      </c>
      <c r="F17" s="382"/>
      <c r="G17" s="382"/>
      <c r="H17" s="382"/>
      <c r="I17" s="382"/>
      <c r="J17" s="382"/>
      <c r="K17" s="382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284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315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565</v>
      </c>
      <c r="J30" s="62">
        <f>SUM(J31+J42+J61+J82+J89+J109+J131+J150+J160)</f>
        <v>565</v>
      </c>
      <c r="K30" s="63">
        <f>SUM(K31+K42+K61+K82+K89+K109+K131+K150+K160)</f>
        <v>565</v>
      </c>
      <c r="L30" s="62">
        <f>SUM(L31+L42+L61+L82+L89+L109+L131+L150+L160)</f>
        <v>565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565</v>
      </c>
      <c r="J31" s="62">
        <f>SUM(J32+J38)</f>
        <v>565</v>
      </c>
      <c r="K31" s="73">
        <f>SUM(K32+K38)</f>
        <v>565</v>
      </c>
      <c r="L31" s="74">
        <f>SUM(L32+L38)</f>
        <v>565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557</v>
      </c>
      <c r="J32" s="80">
        <f t="shared" ref="J32:L34" si="0">SUM(J33)</f>
        <v>557</v>
      </c>
      <c r="K32" s="81">
        <f t="shared" si="0"/>
        <v>557</v>
      </c>
      <c r="L32" s="80">
        <f t="shared" si="0"/>
        <v>557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557</v>
      </c>
      <c r="J33" s="62">
        <f t="shared" si="0"/>
        <v>557</v>
      </c>
      <c r="K33" s="62">
        <f t="shared" si="0"/>
        <v>557</v>
      </c>
      <c r="L33" s="62">
        <f t="shared" si="0"/>
        <v>557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557</v>
      </c>
      <c r="J34" s="81">
        <f t="shared" si="0"/>
        <v>557</v>
      </c>
      <c r="K34" s="81">
        <f t="shared" si="0"/>
        <v>557</v>
      </c>
      <c r="L34" s="81">
        <f t="shared" si="0"/>
        <v>557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557</v>
      </c>
      <c r="J35" s="86">
        <v>557</v>
      </c>
      <c r="K35" s="86">
        <v>557</v>
      </c>
      <c r="L35" s="86">
        <v>557</v>
      </c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8</v>
      </c>
      <c r="J38" s="80">
        <f t="shared" ref="J38:L39" si="2">J39</f>
        <v>8</v>
      </c>
      <c r="K38" s="81">
        <f t="shared" si="2"/>
        <v>8</v>
      </c>
      <c r="L38" s="80">
        <f t="shared" si="2"/>
        <v>8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8</v>
      </c>
      <c r="J39" s="80">
        <f t="shared" si="2"/>
        <v>8</v>
      </c>
      <c r="K39" s="80">
        <f t="shared" si="2"/>
        <v>8</v>
      </c>
      <c r="L39" s="80">
        <f t="shared" si="2"/>
        <v>8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8</v>
      </c>
      <c r="J40" s="80">
        <f>J41</f>
        <v>8</v>
      </c>
      <c r="K40" s="80">
        <f>K41</f>
        <v>8</v>
      </c>
      <c r="L40" s="80">
        <f>L41</f>
        <v>8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8</v>
      </c>
      <c r="J41" s="86">
        <v>8</v>
      </c>
      <c r="K41" s="86">
        <v>8</v>
      </c>
      <c r="L41" s="86">
        <v>8</v>
      </c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565</v>
      </c>
      <c r="J359" s="219">
        <f>SUM(J30+J176)</f>
        <v>565</v>
      </c>
      <c r="K359" s="219">
        <f>SUM(K30+K176)</f>
        <v>565</v>
      </c>
      <c r="L359" s="219">
        <f>SUM(L30+L176)</f>
        <v>565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7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318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382" t="s">
        <v>283</v>
      </c>
      <c r="F17" s="382"/>
      <c r="G17" s="382"/>
      <c r="H17" s="382"/>
      <c r="I17" s="382"/>
      <c r="J17" s="382"/>
      <c r="K17" s="382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284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6600</v>
      </c>
      <c r="J30" s="62">
        <f>SUM(J31+J42+J61+J82+J89+J109+J131+J150+J160)</f>
        <v>6600</v>
      </c>
      <c r="K30" s="63">
        <f>SUM(K31+K42+K61+K82+K89+K109+K131+K150+K160)</f>
        <v>6600</v>
      </c>
      <c r="L30" s="62">
        <f>SUM(L31+L42+L61+L82+L89+L109+L131+L150+L160)</f>
        <v>6600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6600</v>
      </c>
      <c r="J31" s="62">
        <f>SUM(J32+J38)</f>
        <v>6600</v>
      </c>
      <c r="K31" s="73">
        <f>SUM(K32+K38)</f>
        <v>6600</v>
      </c>
      <c r="L31" s="74">
        <f>SUM(L32+L38)</f>
        <v>6600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6500</v>
      </c>
      <c r="J32" s="80">
        <f t="shared" ref="J32:L34" si="0">SUM(J33)</f>
        <v>6500</v>
      </c>
      <c r="K32" s="81">
        <f t="shared" si="0"/>
        <v>6500</v>
      </c>
      <c r="L32" s="80">
        <f t="shared" si="0"/>
        <v>6500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6500</v>
      </c>
      <c r="J33" s="62">
        <f t="shared" si="0"/>
        <v>6500</v>
      </c>
      <c r="K33" s="62">
        <f t="shared" si="0"/>
        <v>6500</v>
      </c>
      <c r="L33" s="62">
        <f t="shared" si="0"/>
        <v>6500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6500</v>
      </c>
      <c r="J34" s="81">
        <f t="shared" si="0"/>
        <v>6500</v>
      </c>
      <c r="K34" s="81">
        <f t="shared" si="0"/>
        <v>6500</v>
      </c>
      <c r="L34" s="81">
        <f t="shared" si="0"/>
        <v>6500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6500</v>
      </c>
      <c r="J35" s="86">
        <v>6500</v>
      </c>
      <c r="K35" s="86">
        <v>6500</v>
      </c>
      <c r="L35" s="86">
        <v>6500</v>
      </c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100</v>
      </c>
      <c r="J38" s="80">
        <f t="shared" ref="J38:L39" si="2">J39</f>
        <v>100</v>
      </c>
      <c r="K38" s="81">
        <f t="shared" si="2"/>
        <v>100</v>
      </c>
      <c r="L38" s="80">
        <f t="shared" si="2"/>
        <v>100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100</v>
      </c>
      <c r="J39" s="80">
        <f t="shared" si="2"/>
        <v>100</v>
      </c>
      <c r="K39" s="80">
        <f t="shared" si="2"/>
        <v>100</v>
      </c>
      <c r="L39" s="80">
        <f t="shared" si="2"/>
        <v>100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100</v>
      </c>
      <c r="J40" s="80">
        <f>J41</f>
        <v>100</v>
      </c>
      <c r="K40" s="80">
        <f>K41</f>
        <v>100</v>
      </c>
      <c r="L40" s="80">
        <f>L41</f>
        <v>100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100</v>
      </c>
      <c r="J41" s="86">
        <v>100</v>
      </c>
      <c r="K41" s="86">
        <v>100</v>
      </c>
      <c r="L41" s="86">
        <v>100</v>
      </c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6600</v>
      </c>
      <c r="J359" s="219">
        <f>SUM(J30+J176)</f>
        <v>6600</v>
      </c>
      <c r="K359" s="219">
        <f>SUM(K30+K176)</f>
        <v>6600</v>
      </c>
      <c r="L359" s="219">
        <f>SUM(L30+L176)</f>
        <v>6600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abSelected="1" topLeftCell="A13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67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69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69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69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65"/>
      <c r="B8" s="366"/>
      <c r="C8" s="366"/>
      <c r="D8" s="366"/>
      <c r="E8" s="366"/>
      <c r="F8" s="366"/>
      <c r="G8" s="377" t="s">
        <v>7</v>
      </c>
      <c r="H8" s="377"/>
      <c r="I8" s="377"/>
      <c r="J8" s="377"/>
      <c r="K8" s="377"/>
      <c r="L8" s="366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79" t="s">
        <v>323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68"/>
      <c r="B17" s="369"/>
      <c r="C17" s="369"/>
      <c r="D17" s="369"/>
      <c r="E17" s="382" t="s">
        <v>283</v>
      </c>
      <c r="F17" s="382"/>
      <c r="G17" s="382"/>
      <c r="H17" s="382"/>
      <c r="I17" s="382"/>
      <c r="J17" s="382"/>
      <c r="K17" s="382"/>
      <c r="L17" s="369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68"/>
      <c r="D23" s="33"/>
      <c r="E23" s="33"/>
      <c r="F23" s="33"/>
      <c r="G23" s="34"/>
      <c r="H23" s="35"/>
      <c r="I23" s="33"/>
      <c r="J23" s="364" t="s">
        <v>18</v>
      </c>
      <c r="K23" s="37"/>
      <c r="L23" s="32" t="s">
        <v>284</v>
      </c>
      <c r="M23" s="22"/>
      <c r="N23" s="1"/>
      <c r="O23" s="1"/>
      <c r="P23" s="1"/>
    </row>
    <row r="24" spans="1:18" ht="14.25">
      <c r="A24" s="1"/>
      <c r="B24" s="1"/>
      <c r="C24" s="368"/>
      <c r="D24" s="33"/>
      <c r="E24" s="33"/>
      <c r="F24" s="33"/>
      <c r="G24" s="371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68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24600</v>
      </c>
      <c r="J30" s="62">
        <f>SUM(J31+J42+J61+J82+J89+J109+J131+J150+J160)</f>
        <v>24600</v>
      </c>
      <c r="K30" s="63">
        <f>SUM(K31+K42+K61+K82+K89+K109+K131+K150+K160)</f>
        <v>24600</v>
      </c>
      <c r="L30" s="62">
        <f>SUM(L31+L42+L61+L82+L89+L109+L131+L150+L160)</f>
        <v>24600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24600</v>
      </c>
      <c r="J31" s="62">
        <f>SUM(J32+J38)</f>
        <v>24600</v>
      </c>
      <c r="K31" s="73">
        <f>SUM(K32+K38)</f>
        <v>24600</v>
      </c>
      <c r="L31" s="74">
        <f>SUM(L32+L38)</f>
        <v>24600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24300</v>
      </c>
      <c r="J32" s="80">
        <f t="shared" ref="J32:L34" si="0">SUM(J33)</f>
        <v>24300</v>
      </c>
      <c r="K32" s="81">
        <f t="shared" si="0"/>
        <v>24300</v>
      </c>
      <c r="L32" s="80">
        <f t="shared" si="0"/>
        <v>24300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24300</v>
      </c>
      <c r="J33" s="62">
        <f t="shared" si="0"/>
        <v>24300</v>
      </c>
      <c r="K33" s="62">
        <f t="shared" si="0"/>
        <v>24300</v>
      </c>
      <c r="L33" s="62">
        <f t="shared" si="0"/>
        <v>24300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24300</v>
      </c>
      <c r="J34" s="81">
        <f t="shared" si="0"/>
        <v>24300</v>
      </c>
      <c r="K34" s="81">
        <f t="shared" si="0"/>
        <v>24300</v>
      </c>
      <c r="L34" s="81">
        <f t="shared" si="0"/>
        <v>24300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24300</v>
      </c>
      <c r="J35" s="86">
        <v>24300</v>
      </c>
      <c r="K35" s="86">
        <v>24300</v>
      </c>
      <c r="L35" s="86">
        <v>24300</v>
      </c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300</v>
      </c>
      <c r="J38" s="80">
        <f t="shared" ref="J38:L39" si="2">J39</f>
        <v>300</v>
      </c>
      <c r="K38" s="81">
        <f t="shared" si="2"/>
        <v>300</v>
      </c>
      <c r="L38" s="80">
        <f t="shared" si="2"/>
        <v>300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300</v>
      </c>
      <c r="J39" s="80">
        <f t="shared" si="2"/>
        <v>300</v>
      </c>
      <c r="K39" s="80">
        <f t="shared" si="2"/>
        <v>300</v>
      </c>
      <c r="L39" s="80">
        <f t="shared" si="2"/>
        <v>300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300</v>
      </c>
      <c r="J40" s="80">
        <f>J41</f>
        <v>300</v>
      </c>
      <c r="K40" s="80">
        <f>K41</f>
        <v>300</v>
      </c>
      <c r="L40" s="80">
        <f>L41</f>
        <v>300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300</v>
      </c>
      <c r="J41" s="86">
        <v>300</v>
      </c>
      <c r="K41" s="86">
        <v>300</v>
      </c>
      <c r="L41" s="86">
        <v>300</v>
      </c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24600</v>
      </c>
      <c r="J359" s="219">
        <f>SUM(J30+J176)</f>
        <v>24600</v>
      </c>
      <c r="K359" s="219">
        <f>SUM(K30+K176)</f>
        <v>24600</v>
      </c>
      <c r="L359" s="219">
        <f>SUM(L30+L176)</f>
        <v>24600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70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68"/>
      <c r="C365" s="368"/>
      <c r="D365" s="390" t="s">
        <v>229</v>
      </c>
      <c r="E365" s="391"/>
      <c r="F365" s="391"/>
      <c r="G365" s="391"/>
      <c r="H365" s="235"/>
      <c r="I365" s="236" t="s">
        <v>227</v>
      </c>
      <c r="J365" s="368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55118110236220474" bottom="0.15748031496062992" header="0" footer="0"/>
  <pageSetup paperSize="9" scale="93" fitToHeight="8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workbookViewId="0">
      <selection activeCell="G17" sqref="G17"/>
    </sheetView>
  </sheetViews>
  <sheetFormatPr defaultColWidth="9.140625" defaultRowHeight="12.75"/>
  <cols>
    <col min="1" max="1" width="32.5703125" style="238" customWidth="1"/>
    <col min="2" max="2" width="4.28515625" style="238" customWidth="1"/>
    <col min="3" max="3" width="2.7109375" style="238" customWidth="1"/>
    <col min="4" max="4" width="16.140625" style="238" customWidth="1"/>
    <col min="5" max="5" width="4.28515625" style="238" customWidth="1"/>
    <col min="6" max="6" width="13" style="238" customWidth="1"/>
    <col min="7" max="7" width="15" style="238" customWidth="1"/>
    <col min="8" max="8" width="5" style="238" customWidth="1"/>
    <col min="9" max="9" width="5.42578125" style="238" customWidth="1"/>
    <col min="10" max="10" width="5.85546875" style="238" customWidth="1"/>
    <col min="11" max="11" width="6.5703125" style="238" customWidth="1"/>
    <col min="12" max="12" width="14.5703125" style="238" customWidth="1"/>
    <col min="13" max="16384" width="9.140625" style="238"/>
  </cols>
  <sheetData>
    <row r="1" spans="1:12">
      <c r="G1" s="275"/>
      <c r="H1" s="275" t="s">
        <v>238</v>
      </c>
      <c r="I1" s="275"/>
      <c r="J1" s="275"/>
      <c r="K1" s="275"/>
      <c r="L1" s="239"/>
    </row>
    <row r="2" spans="1:12">
      <c r="G2" s="347"/>
      <c r="H2" s="347" t="s">
        <v>239</v>
      </c>
      <c r="I2" s="347"/>
      <c r="J2" s="347"/>
      <c r="K2" s="347"/>
      <c r="L2" s="347"/>
    </row>
    <row r="3" spans="1:12">
      <c r="B3" s="276"/>
      <c r="C3" s="276"/>
      <c r="D3" s="276"/>
      <c r="E3" s="276"/>
      <c r="F3" s="277"/>
      <c r="G3" s="240"/>
      <c r="H3" s="240" t="s">
        <v>240</v>
      </c>
      <c r="I3" s="240"/>
      <c r="J3" s="240"/>
      <c r="K3" s="240"/>
      <c r="L3" s="240"/>
    </row>
    <row r="4" spans="1:12">
      <c r="B4" s="276"/>
      <c r="C4" s="276"/>
      <c r="D4" s="276"/>
      <c r="E4" s="276"/>
      <c r="F4" s="277"/>
      <c r="G4" s="240"/>
      <c r="H4" s="240" t="s">
        <v>4</v>
      </c>
      <c r="I4" s="240"/>
      <c r="J4" s="240"/>
      <c r="K4" s="240"/>
      <c r="L4" s="240"/>
    </row>
    <row r="5" spans="1:12">
      <c r="B5" s="276"/>
      <c r="C5" s="276"/>
      <c r="D5" s="276"/>
      <c r="E5" s="276"/>
      <c r="F5" s="277"/>
      <c r="G5" s="278"/>
      <c r="H5" s="278" t="s">
        <v>275</v>
      </c>
      <c r="I5" s="278"/>
      <c r="J5" s="278"/>
      <c r="K5" s="278"/>
      <c r="L5" s="278"/>
    </row>
    <row r="6" spans="1:12">
      <c r="A6" s="279"/>
      <c r="B6" s="279"/>
      <c r="C6" s="279"/>
      <c r="D6" s="280" t="s">
        <v>276</v>
      </c>
      <c r="E6" s="279"/>
      <c r="F6" s="279"/>
      <c r="G6" s="241"/>
      <c r="H6" s="241"/>
      <c r="I6" s="241"/>
      <c r="J6" s="241"/>
      <c r="K6" s="241"/>
      <c r="L6" s="239"/>
    </row>
    <row r="7" spans="1:12" ht="14.45" customHeight="1">
      <c r="A7" s="435" t="s">
        <v>241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</row>
    <row r="8" spans="1:12">
      <c r="A8" s="281"/>
      <c r="B8" s="282"/>
      <c r="C8" s="282"/>
      <c r="D8" s="282"/>
      <c r="E8" s="282"/>
      <c r="F8" s="242"/>
      <c r="G8" s="283"/>
      <c r="H8" s="283"/>
      <c r="I8" s="283"/>
      <c r="J8" s="283"/>
      <c r="K8" s="284"/>
      <c r="L8" s="285"/>
    </row>
    <row r="9" spans="1:12" ht="15.6" customHeight="1">
      <c r="A9" s="436" t="s">
        <v>242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</row>
    <row r="10" spans="1:12" ht="15" customHeight="1">
      <c r="A10" s="436" t="s">
        <v>243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</row>
    <row r="11" spans="1:12" ht="15.6" customHeight="1">
      <c r="A11" s="243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</row>
    <row r="12" spans="1:12" ht="15.6" customHeight="1">
      <c r="A12" s="271"/>
      <c r="C12" s="437" t="s">
        <v>319</v>
      </c>
      <c r="D12" s="437"/>
      <c r="E12" s="437"/>
      <c r="F12" s="437"/>
      <c r="G12" s="437"/>
      <c r="H12" s="244"/>
      <c r="I12" s="244"/>
      <c r="J12" s="244"/>
      <c r="K12" s="244"/>
      <c r="L12" s="244"/>
    </row>
    <row r="13" spans="1:12" ht="19.5" customHeight="1">
      <c r="A13" s="243"/>
      <c r="B13" s="286"/>
      <c r="C13" s="286"/>
      <c r="D13" s="287" t="s">
        <v>297</v>
      </c>
      <c r="E13" s="288"/>
      <c r="F13" s="288"/>
      <c r="G13" s="243"/>
      <c r="H13" s="243"/>
      <c r="I13" s="243"/>
      <c r="J13" s="243"/>
      <c r="K13" s="243"/>
      <c r="L13" s="243"/>
    </row>
    <row r="14" spans="1:12" ht="15">
      <c r="B14" s="245"/>
      <c r="C14" s="245"/>
      <c r="D14" s="435" t="s">
        <v>277</v>
      </c>
      <c r="E14" s="435"/>
      <c r="F14" s="435"/>
      <c r="G14" s="245"/>
      <c r="H14" s="245"/>
      <c r="I14" s="245"/>
      <c r="J14" s="245"/>
      <c r="K14" s="245"/>
      <c r="L14" s="245"/>
    </row>
    <row r="15" spans="1:12" ht="15.75">
      <c r="A15" s="243"/>
      <c r="B15" s="351"/>
      <c r="C15" s="351"/>
      <c r="D15" s="438" t="s">
        <v>10</v>
      </c>
      <c r="E15" s="438"/>
      <c r="F15" s="438"/>
      <c r="G15" s="351"/>
      <c r="H15" s="351"/>
      <c r="I15" s="351"/>
      <c r="J15" s="351"/>
      <c r="K15" s="351"/>
      <c r="L15" s="351"/>
    </row>
    <row r="16" spans="1:12" ht="6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</row>
    <row r="17" spans="1:14" ht="12" customHeight="1">
      <c r="A17" s="243"/>
      <c r="B17" s="246"/>
      <c r="C17" s="246"/>
      <c r="D17" s="248" t="s">
        <v>320</v>
      </c>
      <c r="E17" s="247" t="s">
        <v>244</v>
      </c>
      <c r="F17" s="248">
        <v>56</v>
      </c>
      <c r="G17" s="243"/>
      <c r="H17" s="243"/>
      <c r="I17" s="243"/>
      <c r="J17" s="243"/>
      <c r="K17" s="286"/>
      <c r="L17" s="286"/>
    </row>
    <row r="18" spans="1:14" ht="10.5" customHeight="1">
      <c r="A18" s="281"/>
      <c r="B18" s="282"/>
      <c r="C18" s="282"/>
      <c r="D18" s="352" t="s">
        <v>245</v>
      </c>
      <c r="E18" s="289"/>
      <c r="F18" s="289"/>
      <c r="G18" s="283"/>
      <c r="H18" s="283"/>
      <c r="I18" s="283"/>
      <c r="J18" s="283"/>
      <c r="K18" s="290"/>
      <c r="L18" s="285"/>
    </row>
    <row r="19" spans="1:14" ht="12" customHeight="1">
      <c r="B19" s="291"/>
      <c r="C19" s="291"/>
      <c r="D19" s="439"/>
      <c r="E19" s="439"/>
      <c r="F19" s="439"/>
      <c r="G19" s="292"/>
      <c r="H19" s="292"/>
      <c r="I19" s="292"/>
      <c r="J19" s="292"/>
    </row>
    <row r="20" spans="1:14" ht="12" customHeight="1">
      <c r="A20" s="291"/>
      <c r="B20" s="291"/>
      <c r="C20" s="291"/>
      <c r="D20" s="291"/>
      <c r="E20" s="291"/>
      <c r="F20" s="293"/>
      <c r="G20" s="294"/>
      <c r="H20" s="294"/>
      <c r="I20" s="294"/>
      <c r="J20" s="294"/>
      <c r="K20" s="294"/>
      <c r="L20" s="295" t="s">
        <v>246</v>
      </c>
    </row>
    <row r="21" spans="1:14" ht="12" customHeight="1">
      <c r="A21" s="296"/>
      <c r="B21" s="296"/>
      <c r="C21" s="296"/>
      <c r="D21" s="296"/>
      <c r="E21" s="296"/>
      <c r="F21" s="297"/>
      <c r="G21" s="298"/>
      <c r="H21" s="299"/>
      <c r="I21" s="299"/>
      <c r="J21" s="299"/>
      <c r="K21" s="300" t="s">
        <v>247</v>
      </c>
      <c r="L21" s="249"/>
    </row>
    <row r="22" spans="1:14" ht="12" customHeight="1">
      <c r="A22" s="296"/>
      <c r="B22" s="296"/>
      <c r="C22" s="296"/>
      <c r="D22" s="296"/>
      <c r="E22" s="296"/>
      <c r="F22" s="297"/>
      <c r="G22" s="301"/>
      <c r="H22" s="302"/>
      <c r="I22" s="302"/>
      <c r="J22" s="302"/>
      <c r="K22" s="303" t="s">
        <v>15</v>
      </c>
      <c r="L22" s="304" t="s">
        <v>16</v>
      </c>
    </row>
    <row r="23" spans="1:14" ht="12" customHeight="1">
      <c r="A23" s="296"/>
      <c r="B23" s="296"/>
      <c r="C23" s="296"/>
      <c r="D23" s="296"/>
      <c r="E23" s="296"/>
      <c r="F23" s="297"/>
      <c r="G23" s="301"/>
      <c r="H23" s="302"/>
      <c r="I23" s="302"/>
      <c r="J23" s="302"/>
      <c r="K23" s="305" t="s">
        <v>17</v>
      </c>
      <c r="L23" s="304" t="s">
        <v>273</v>
      </c>
    </row>
    <row r="24" spans="1:14" ht="12" customHeight="1">
      <c r="A24" s="434" t="s">
        <v>236</v>
      </c>
      <c r="B24" s="434"/>
      <c r="C24" s="434"/>
      <c r="D24" s="434"/>
      <c r="E24" s="434"/>
      <c r="F24" s="434"/>
      <c r="G24" s="306"/>
      <c r="H24" s="440" t="s">
        <v>248</v>
      </c>
      <c r="I24" s="440"/>
      <c r="J24" s="441"/>
      <c r="K24" s="307"/>
      <c r="L24" s="308" t="s">
        <v>288</v>
      </c>
    </row>
    <row r="25" spans="1:14" ht="12" customHeight="1">
      <c r="A25" s="442" t="s">
        <v>249</v>
      </c>
      <c r="B25" s="442"/>
      <c r="C25" s="442"/>
      <c r="D25" s="442"/>
      <c r="E25" s="442"/>
      <c r="F25" s="442"/>
      <c r="G25" s="250" t="s">
        <v>19</v>
      </c>
      <c r="H25" s="309"/>
      <c r="I25" s="310"/>
      <c r="J25" s="310"/>
      <c r="K25" s="310"/>
      <c r="L25" s="311" t="s">
        <v>237</v>
      </c>
    </row>
    <row r="26" spans="1:14">
      <c r="A26" s="312"/>
      <c r="B26" s="312"/>
      <c r="C26" s="312"/>
      <c r="D26" s="443"/>
      <c r="E26" s="443"/>
      <c r="F26" s="443"/>
      <c r="G26" s="443"/>
      <c r="H26" s="313"/>
      <c r="I26" s="313"/>
      <c r="J26" s="313"/>
      <c r="K26" s="313"/>
      <c r="L26" s="314" t="s">
        <v>250</v>
      </c>
    </row>
    <row r="27" spans="1:14" ht="68.25" customHeight="1">
      <c r="A27" s="251" t="s">
        <v>251</v>
      </c>
      <c r="B27" s="252" t="s">
        <v>252</v>
      </c>
      <c r="C27" s="431" t="s">
        <v>253</v>
      </c>
      <c r="D27" s="432"/>
      <c r="E27" s="431" t="s">
        <v>254</v>
      </c>
      <c r="F27" s="432"/>
      <c r="G27" s="251" t="s">
        <v>255</v>
      </c>
      <c r="H27" s="431" t="s">
        <v>30</v>
      </c>
      <c r="I27" s="433"/>
      <c r="J27" s="433"/>
      <c r="K27" s="432"/>
      <c r="L27" s="251" t="s">
        <v>256</v>
      </c>
      <c r="M27" s="351"/>
      <c r="N27" s="351"/>
    </row>
    <row r="28" spans="1:14" s="9" customFormat="1" ht="12" customHeight="1">
      <c r="A28" s="253">
        <v>1</v>
      </c>
      <c r="B28" s="253">
        <v>2</v>
      </c>
      <c r="C28" s="424">
        <v>3</v>
      </c>
      <c r="D28" s="425"/>
      <c r="E28" s="426">
        <v>4</v>
      </c>
      <c r="F28" s="427"/>
      <c r="G28" s="254">
        <v>5</v>
      </c>
      <c r="H28" s="428">
        <v>6</v>
      </c>
      <c r="I28" s="429"/>
      <c r="J28" s="429"/>
      <c r="K28" s="430"/>
      <c r="L28" s="254">
        <v>7</v>
      </c>
    </row>
    <row r="29" spans="1:14" ht="15" customHeight="1">
      <c r="A29" s="255" t="s">
        <v>257</v>
      </c>
      <c r="B29" s="353">
        <v>1</v>
      </c>
      <c r="C29" s="421" t="s">
        <v>258</v>
      </c>
      <c r="D29" s="422"/>
      <c r="E29" s="421" t="s">
        <v>258</v>
      </c>
      <c r="F29" s="422"/>
      <c r="G29" s="256" t="s">
        <v>258</v>
      </c>
      <c r="H29" s="421" t="s">
        <v>258</v>
      </c>
      <c r="I29" s="423"/>
      <c r="J29" s="423"/>
      <c r="K29" s="422"/>
      <c r="L29" s="257">
        <v>0</v>
      </c>
    </row>
    <row r="30" spans="1:14" ht="15" customHeight="1">
      <c r="A30" s="255" t="s">
        <v>259</v>
      </c>
      <c r="B30" s="256">
        <v>2</v>
      </c>
      <c r="C30" s="414">
        <v>14000</v>
      </c>
      <c r="D30" s="415"/>
      <c r="E30" s="416">
        <v>14000</v>
      </c>
      <c r="F30" s="417"/>
      <c r="G30" s="257">
        <v>14000</v>
      </c>
      <c r="H30" s="418">
        <v>14000</v>
      </c>
      <c r="I30" s="419"/>
      <c r="J30" s="419"/>
      <c r="K30" s="420"/>
      <c r="L30" s="257">
        <v>0</v>
      </c>
    </row>
    <row r="31" spans="1:14" ht="15" customHeight="1">
      <c r="A31" s="255" t="s">
        <v>260</v>
      </c>
      <c r="B31" s="256">
        <v>3</v>
      </c>
      <c r="C31" s="421" t="s">
        <v>258</v>
      </c>
      <c r="D31" s="422"/>
      <c r="E31" s="421" t="s">
        <v>258</v>
      </c>
      <c r="F31" s="422"/>
      <c r="G31" s="256" t="s">
        <v>258</v>
      </c>
      <c r="H31" s="421" t="s">
        <v>258</v>
      </c>
      <c r="I31" s="423"/>
      <c r="J31" s="423"/>
      <c r="K31" s="422"/>
      <c r="L31" s="257">
        <f>SUM(L29:L30)</f>
        <v>0</v>
      </c>
    </row>
    <row r="32" spans="1:14">
      <c r="A32" s="315"/>
      <c r="B32" s="316"/>
      <c r="C32" s="410"/>
      <c r="D32" s="410"/>
      <c r="E32" s="408"/>
      <c r="F32" s="408"/>
      <c r="G32" s="354"/>
      <c r="H32" s="408"/>
      <c r="I32" s="408"/>
      <c r="J32" s="408"/>
      <c r="K32" s="408"/>
      <c r="L32" s="354"/>
    </row>
    <row r="33" spans="1:12">
      <c r="A33" s="258" t="s">
        <v>261</v>
      </c>
      <c r="B33" s="317"/>
      <c r="C33" s="317"/>
      <c r="D33" s="317"/>
      <c r="E33" s="317"/>
      <c r="F33" s="317"/>
      <c r="G33" s="354"/>
      <c r="H33" s="411"/>
      <c r="I33" s="411"/>
      <c r="J33" s="411"/>
      <c r="K33" s="411"/>
      <c r="L33" s="354"/>
    </row>
    <row r="34" spans="1:12" s="9" customFormat="1" ht="15">
      <c r="A34" s="327" t="s">
        <v>278</v>
      </c>
      <c r="B34" s="328"/>
      <c r="C34" s="329"/>
      <c r="D34" s="329"/>
      <c r="E34" s="412"/>
      <c r="F34" s="412"/>
      <c r="G34" s="329"/>
      <c r="H34" s="330"/>
      <c r="I34" s="329"/>
      <c r="J34" s="329"/>
      <c r="K34" s="331" t="s">
        <v>279</v>
      </c>
      <c r="L34" s="355"/>
    </row>
    <row r="35" spans="1:12" s="9" customFormat="1" ht="13.5">
      <c r="A35" s="409" t="s">
        <v>262</v>
      </c>
      <c r="B35" s="409"/>
      <c r="C35" s="409"/>
      <c r="D35" s="318"/>
      <c r="E35" s="413" t="s">
        <v>227</v>
      </c>
      <c r="F35" s="413"/>
      <c r="G35" s="319"/>
      <c r="H35" s="319"/>
      <c r="I35" s="319"/>
      <c r="J35" s="413" t="s">
        <v>228</v>
      </c>
      <c r="K35" s="413"/>
      <c r="L35" s="413"/>
    </row>
    <row r="36" spans="1:12" s="9" customFormat="1">
      <c r="A36" s="320" t="s">
        <v>263</v>
      </c>
      <c r="B36" s="321"/>
      <c r="C36" s="321"/>
      <c r="D36" s="322"/>
      <c r="E36" s="323"/>
      <c r="F36" s="324"/>
      <c r="G36" s="325"/>
      <c r="H36" s="325"/>
      <c r="I36" s="325"/>
      <c r="K36" s="9" t="s">
        <v>266</v>
      </c>
    </row>
    <row r="37" spans="1:12" ht="15">
      <c r="A37" s="409" t="s">
        <v>264</v>
      </c>
      <c r="B37" s="409"/>
      <c r="C37" s="409"/>
      <c r="D37" s="326"/>
      <c r="E37" s="413" t="s">
        <v>227</v>
      </c>
      <c r="F37" s="413"/>
      <c r="G37" s="351"/>
      <c r="H37" s="351"/>
      <c r="I37" s="351"/>
      <c r="J37" s="413" t="s">
        <v>228</v>
      </c>
      <c r="K37" s="413"/>
      <c r="L37" s="413"/>
    </row>
    <row r="38" spans="1:12" ht="15.75">
      <c r="A38" s="259"/>
      <c r="B38" s="259"/>
      <c r="C38" s="259"/>
      <c r="D38" s="259"/>
      <c r="E38" s="259"/>
      <c r="F38" s="259"/>
    </row>
    <row r="39" spans="1:12" ht="15.75">
      <c r="A39" s="259"/>
      <c r="B39" s="259"/>
      <c r="C39" s="259"/>
      <c r="D39" s="259"/>
      <c r="E39" s="259"/>
      <c r="F39" s="259"/>
    </row>
    <row r="40" spans="1:12" ht="15.75">
      <c r="A40" s="259"/>
      <c r="B40" s="259"/>
      <c r="C40" s="259"/>
      <c r="D40" s="259"/>
      <c r="E40" s="259"/>
      <c r="F40" s="259"/>
    </row>
    <row r="41" spans="1:12" ht="15.75">
      <c r="A41" s="259"/>
      <c r="B41" s="259"/>
      <c r="C41" s="259"/>
      <c r="D41" s="259"/>
      <c r="E41" s="259"/>
      <c r="F41" s="259"/>
    </row>
    <row r="42" spans="1:12" ht="15.75">
      <c r="A42" s="259"/>
      <c r="B42" s="259"/>
      <c r="C42" s="259"/>
      <c r="D42" s="259"/>
      <c r="E42" s="259"/>
      <c r="F42" s="259"/>
    </row>
    <row r="43" spans="1:12" ht="15.75">
      <c r="A43" s="259"/>
      <c r="B43" s="259"/>
      <c r="C43" s="259"/>
      <c r="D43" s="259"/>
      <c r="E43" s="259"/>
      <c r="F43" s="259"/>
    </row>
    <row r="44" spans="1:12" ht="15.75">
      <c r="A44" s="259"/>
      <c r="B44" s="259"/>
      <c r="C44" s="259"/>
      <c r="D44" s="259"/>
      <c r="E44" s="259"/>
      <c r="F44" s="259"/>
    </row>
    <row r="45" spans="1:12" ht="15.75">
      <c r="A45" s="259"/>
      <c r="B45" s="259"/>
      <c r="C45" s="259"/>
      <c r="D45" s="259"/>
      <c r="E45" s="259"/>
      <c r="F45" s="259"/>
    </row>
  </sheetData>
  <protectedRanges>
    <protectedRange sqref="C12 A12 E12:L12" name="Range69_1"/>
  </protectedRanges>
  <mergeCells count="37">
    <mergeCell ref="C27:D27"/>
    <mergeCell ref="E27:F27"/>
    <mergeCell ref="H27:K27"/>
    <mergeCell ref="A24:F24"/>
    <mergeCell ref="A7:K7"/>
    <mergeCell ref="A9:L9"/>
    <mergeCell ref="D14:F14"/>
    <mergeCell ref="A10:L10"/>
    <mergeCell ref="C12:G12"/>
    <mergeCell ref="D15:F15"/>
    <mergeCell ref="D19:F19"/>
    <mergeCell ref="H24:J24"/>
    <mergeCell ref="A25:F25"/>
    <mergeCell ref="D26:G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H32:K32"/>
    <mergeCell ref="A35:C35"/>
    <mergeCell ref="A37:C37"/>
    <mergeCell ref="C32:D32"/>
    <mergeCell ref="E32:F32"/>
    <mergeCell ref="H33:K33"/>
    <mergeCell ref="E34:F34"/>
    <mergeCell ref="E35:F35"/>
    <mergeCell ref="J35:L35"/>
    <mergeCell ref="E37:F37"/>
    <mergeCell ref="J37:L37"/>
  </mergeCells>
  <pageMargins left="0.98425196850393704" right="0" top="0.35433070866141736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0"/>
  <sheetViews>
    <sheetView showZeros="0" topLeftCell="A344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299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341" t="s">
        <v>281</v>
      </c>
      <c r="F17" s="17"/>
      <c r="G17" s="17"/>
      <c r="H17" s="17"/>
      <c r="I17" s="17"/>
      <c r="J17" s="17"/>
      <c r="K17" s="17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4"/>
      <c r="E22" s="384"/>
      <c r="F22" s="384"/>
      <c r="G22" s="384"/>
      <c r="H22" s="384"/>
      <c r="I22" s="384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282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265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406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81800</v>
      </c>
      <c r="J30" s="62">
        <f>SUM(J31+J42+J61+J82+J89+J109+J131+J150+J160)</f>
        <v>81800</v>
      </c>
      <c r="K30" s="63">
        <f>SUM(K31+K42+K61+K82+K89+K109+K131+K150+K160)</f>
        <v>81800</v>
      </c>
      <c r="L30" s="62">
        <f>SUM(L31+L42+L61+L82+L89+L109+L131+L150+L160)</f>
        <v>81800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81800</v>
      </c>
      <c r="J31" s="62">
        <f>SUM(J32+J38)</f>
        <v>81800</v>
      </c>
      <c r="K31" s="73">
        <f>SUM(K32+K38)</f>
        <v>81800</v>
      </c>
      <c r="L31" s="74">
        <f>SUM(L32+L38)</f>
        <v>81800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80600</v>
      </c>
      <c r="J32" s="80">
        <f t="shared" ref="J32:L34" si="0">SUM(J33)</f>
        <v>80600</v>
      </c>
      <c r="K32" s="81">
        <f t="shared" si="0"/>
        <v>80600</v>
      </c>
      <c r="L32" s="80">
        <f t="shared" si="0"/>
        <v>80600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80600</v>
      </c>
      <c r="J33" s="62">
        <f t="shared" si="0"/>
        <v>80600</v>
      </c>
      <c r="K33" s="62">
        <f t="shared" si="0"/>
        <v>80600</v>
      </c>
      <c r="L33" s="62">
        <f t="shared" si="0"/>
        <v>80600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80600</v>
      </c>
      <c r="J34" s="81">
        <f t="shared" si="0"/>
        <v>80600</v>
      </c>
      <c r="K34" s="81">
        <f t="shared" si="0"/>
        <v>80600</v>
      </c>
      <c r="L34" s="81">
        <f t="shared" si="0"/>
        <v>80600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80600</v>
      </c>
      <c r="J35" s="86">
        <v>80600</v>
      </c>
      <c r="K35" s="86">
        <v>80600</v>
      </c>
      <c r="L35" s="86">
        <v>80600</v>
      </c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1200</v>
      </c>
      <c r="J38" s="80">
        <f t="shared" ref="J38:L39" si="2">J39</f>
        <v>1200</v>
      </c>
      <c r="K38" s="81">
        <f t="shared" si="2"/>
        <v>1200</v>
      </c>
      <c r="L38" s="80">
        <f t="shared" si="2"/>
        <v>1200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1200</v>
      </c>
      <c r="J39" s="80">
        <f t="shared" si="2"/>
        <v>1200</v>
      </c>
      <c r="K39" s="80">
        <f t="shared" si="2"/>
        <v>1200</v>
      </c>
      <c r="L39" s="80">
        <f t="shared" si="2"/>
        <v>1200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1200</v>
      </c>
      <c r="J40" s="80">
        <f>J41</f>
        <v>1200</v>
      </c>
      <c r="K40" s="80">
        <f>K41</f>
        <v>1200</v>
      </c>
      <c r="L40" s="80">
        <f>L41</f>
        <v>1200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1200</v>
      </c>
      <c r="J41" s="86">
        <v>1200</v>
      </c>
      <c r="K41" s="86">
        <v>1200</v>
      </c>
      <c r="L41" s="86">
        <v>1200</v>
      </c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0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81800</v>
      </c>
      <c r="J359" s="219">
        <f>SUM(J30+J176)</f>
        <v>81800</v>
      </c>
      <c r="K359" s="219">
        <f>SUM(K30+K176)</f>
        <v>81800</v>
      </c>
      <c r="L359" s="219">
        <f>SUM(L30+L176)</f>
        <v>81800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P366" s="1"/>
    </row>
    <row r="367" spans="1:17">
      <c r="P367" s="1"/>
    </row>
    <row r="368" spans="1:17">
      <c r="P368" s="1"/>
    </row>
    <row r="369" spans="7:16">
      <c r="G369" s="234"/>
      <c r="P369" s="1"/>
    </row>
    <row r="370" spans="7:16">
      <c r="P370" s="1"/>
    </row>
    <row r="371" spans="7:16"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"/>
  </protectedRanges>
  <mergeCells count="22">
    <mergeCell ref="K362:L362"/>
    <mergeCell ref="D365:G365"/>
    <mergeCell ref="K365:L365"/>
    <mergeCell ref="L27:L28"/>
    <mergeCell ref="A29:F29"/>
    <mergeCell ref="A27:F28"/>
    <mergeCell ref="G27:G28"/>
    <mergeCell ref="H27:H28"/>
    <mergeCell ref="I27:J27"/>
    <mergeCell ref="K27:K28"/>
    <mergeCell ref="G15:K15"/>
    <mergeCell ref="G16:K16"/>
    <mergeCell ref="A18:L18"/>
    <mergeCell ref="C22:I22"/>
    <mergeCell ref="G25:H25"/>
    <mergeCell ref="A6:L6"/>
    <mergeCell ref="B13:L13"/>
    <mergeCell ref="A7:L7"/>
    <mergeCell ref="G8:K8"/>
    <mergeCell ref="A9:L9"/>
    <mergeCell ref="G10:K10"/>
    <mergeCell ref="G11:K11"/>
  </mergeCells>
  <pageMargins left="1.1023622047244095" right="0" top="0.19685039370078741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workbookViewId="0">
      <selection activeCell="I21" sqref="I21"/>
    </sheetView>
  </sheetViews>
  <sheetFormatPr defaultColWidth="9.140625" defaultRowHeight="12.75"/>
  <cols>
    <col min="1" max="5" width="9.140625" style="9"/>
    <col min="6" max="6" width="9.140625" style="270"/>
    <col min="7" max="16384" width="9.140625" style="9"/>
  </cols>
  <sheetData>
    <row r="5" spans="2:5" s="9" customFormat="1" ht="15">
      <c r="C5" s="272" t="s">
        <v>280</v>
      </c>
      <c r="D5" s="272"/>
      <c r="E5" s="272"/>
    </row>
    <row r="9" spans="2:5" s="9" customFormat="1" ht="15.75">
      <c r="C9" s="273" t="s">
        <v>268</v>
      </c>
    </row>
    <row r="10" spans="2:5" s="9" customFormat="1">
      <c r="C10" s="9" t="s">
        <v>320</v>
      </c>
    </row>
    <row r="11" spans="2:5" s="9" customFormat="1">
      <c r="C11" s="9" t="s">
        <v>269</v>
      </c>
    </row>
    <row r="13" spans="2:5" s="9" customFormat="1">
      <c r="B13" s="234" t="s">
        <v>270</v>
      </c>
      <c r="C13" s="234"/>
      <c r="D13" s="234"/>
      <c r="E13" s="234"/>
    </row>
    <row r="17" spans="1:6">
      <c r="A17" s="9" t="s">
        <v>321</v>
      </c>
    </row>
    <row r="18" spans="1:6">
      <c r="A18" s="9" t="s">
        <v>322</v>
      </c>
    </row>
    <row r="20" spans="1:6">
      <c r="F20" s="332"/>
    </row>
    <row r="21" spans="1:6">
      <c r="F21" s="332"/>
    </row>
    <row r="22" spans="1:6">
      <c r="F22" s="332"/>
    </row>
    <row r="31" spans="1:6">
      <c r="B31" s="9" t="s">
        <v>278</v>
      </c>
      <c r="F31" s="1" t="s">
        <v>279</v>
      </c>
    </row>
    <row r="35" spans="2:6">
      <c r="B35" s="9" t="s">
        <v>271</v>
      </c>
      <c r="F35" s="274" t="s">
        <v>266</v>
      </c>
    </row>
  </sheetData>
  <protectedRanges>
    <protectedRange sqref="L344" name="Range74_2"/>
    <protectedRange sqref="A29:I29" name="Range72_1"/>
    <protectedRange sqref="J170:L171 I175 J175:L176 I177:I178 J178:L178" name="Range71_1"/>
    <protectedRange sqref="A11:L12" name="Range69_1"/>
    <protectedRange sqref="K29:L29" name="Range67_1"/>
    <protectedRange sqref="I339:L339" name="Range61_1"/>
    <protectedRange sqref="I332:L332" name="Range59_1"/>
    <protectedRange sqref="I309:L309 I258:L258 L192 L196 I284:L284 I281:L281 I302:L302 I325:L325 J278:L278 J271:L271 L187 I255:L255 L252 L235 L244 L237 L205 L217 L224 L209 L214 L198 L189" name="Range53_1"/>
    <protectedRange sqref="J303:L303" name="Range51_1"/>
    <protectedRange sqref="I278" name="Range45_1"/>
    <protectedRange sqref="I271" name="Range43_1"/>
    <protectedRange sqref="I244:K244 I192:K193 J224:K224 I187:K189 I217:K220 I303 I184:L184 J172:L172 I205:K209 I175:L175 I214:K214 I196:K198 I289:L291 I235:K237 I295:L296 I328:L329 I316:L318 I321:L322 I306 I170:I171 J170:L170 I201:L201 I274:L275 L188 L193 L197 L206:L208 L218:L220 I225:L230 L236 I240:L241 I247:L248 I262:L264 I267:L268 I177:L177" name="Range37_1"/>
    <protectedRange sqref="I224" name="Range33_1"/>
    <protectedRange sqref="I172" name="Range23_1"/>
    <protectedRange sqref="I161:L161" name="Range21_1"/>
    <protectedRange sqref="I151:L152" name="Range19_1"/>
    <protectedRange sqref="I141:L142" name="Socialines ismokos 2.7_1"/>
    <protectedRange sqref="I131:L131" name="Imokos 2.6.4_1"/>
    <protectedRange sqref="I123:L123" name="Imokos i ES 2.6.1.1_1"/>
    <protectedRange sqref="I112:L113" name="dOTACIJOS 2.5.3_1"/>
    <protectedRange sqref="I102:L103" name="Dotacijos_1"/>
    <protectedRange sqref="I89:L89" name="Turto islaidos 2.3.2.1_1"/>
    <protectedRange sqref="I78:L80" name="Turto islaidos 2.3.1.2_1"/>
    <protectedRange sqref="I60 I58" name="Range3_1"/>
    <protectedRange sqref="I40:I41" name="Islaidos 2.1_1"/>
    <protectedRange sqref="I45:L45 J40:L41 I50:I57" name="Islaidos 2.2_1"/>
    <protectedRange sqref="I73:L75" name="Turto islaidos 2.3_1"/>
    <protectedRange sqref="I83:L85" name="Turto islaidos 2.3.1.3_1"/>
    <protectedRange sqref="I96:L97 I94:L94" name="Subsidijos 2.4_1"/>
    <protectedRange sqref="I107:L108" name="Dotacijos 2.5.2.1_1"/>
    <protectedRange sqref="I118:L119" name="iMOKOS I es 2.6_1"/>
    <protectedRange sqref="I127:L127" name="Imokos i ES 2.6.3.1_1"/>
    <protectedRange sqref="I135:L135" name="Imokos 2.6.5.1_1"/>
    <protectedRange sqref="I146:L147" name="Range18_1"/>
    <protectedRange sqref="I157:L158" name="Range20_1"/>
    <protectedRange sqref="I166:L166" name="Range22_1"/>
    <protectedRange sqref="I252:K252" name="Range38_1"/>
    <protectedRange sqref="I299:L299" name="Range50_1"/>
    <protectedRange sqref="J306:L306" name="Range52_1"/>
    <protectedRange sqref="I312:L312" name="Range54_1"/>
    <protectedRange sqref="I336:L336" name="Range60_1"/>
    <protectedRange sqref="B6:L6" name="Range62_1"/>
    <protectedRange sqref="I30:L30" name="Range68_1"/>
    <protectedRange sqref="J60:L60 J50:L58 I61:L68" name="Range57_1"/>
    <protectedRange sqref="H31 A27:J28" name="Range73_1"/>
    <protectedRange sqref="I228:L230" name="Range55_1"/>
    <protectedRange sqref="L27" name="Range65_1_1"/>
    <protectedRange sqref="L28" name="Range66_1_1"/>
    <protectedRange sqref="F31" name="Range74_1_1"/>
    <protectedRange sqref="A20:B22" name="Range73"/>
  </protectedRange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opLeftCell="A338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.8554687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300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407" t="s">
        <v>281</v>
      </c>
      <c r="F17" s="382"/>
      <c r="G17" s="382"/>
      <c r="H17" s="382"/>
      <c r="I17" s="382"/>
      <c r="J17" s="382"/>
      <c r="K17" s="382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282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265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115100</v>
      </c>
      <c r="J30" s="62">
        <f>SUM(J31+J42+J61+J82+J89+J109+J131+J150+J160)</f>
        <v>115100</v>
      </c>
      <c r="K30" s="63">
        <f>SUM(K31+K42+K61+K82+K89+K109+K131+K150+K160)</f>
        <v>115053.19</v>
      </c>
      <c r="L30" s="62">
        <f>SUM(L31+L42+L61+L82+L89+L109+L131+L150+L160)</f>
        <v>115053.19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115000</v>
      </c>
      <c r="J31" s="62">
        <f>SUM(J32+J38)</f>
        <v>115000</v>
      </c>
      <c r="K31" s="73">
        <f>SUM(K32+K38)</f>
        <v>115000</v>
      </c>
      <c r="L31" s="74">
        <f>SUM(L32+L38)</f>
        <v>115000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113000</v>
      </c>
      <c r="J32" s="80">
        <f t="shared" ref="J32:L34" si="0">SUM(J33)</f>
        <v>113000</v>
      </c>
      <c r="K32" s="81">
        <f t="shared" si="0"/>
        <v>113000</v>
      </c>
      <c r="L32" s="80">
        <f t="shared" si="0"/>
        <v>113000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113000</v>
      </c>
      <c r="J33" s="62">
        <f t="shared" si="0"/>
        <v>113000</v>
      </c>
      <c r="K33" s="62">
        <f t="shared" si="0"/>
        <v>113000</v>
      </c>
      <c r="L33" s="62">
        <f t="shared" si="0"/>
        <v>113000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113000</v>
      </c>
      <c r="J34" s="81">
        <f t="shared" si="0"/>
        <v>113000</v>
      </c>
      <c r="K34" s="81">
        <f t="shared" si="0"/>
        <v>113000</v>
      </c>
      <c r="L34" s="81">
        <f t="shared" si="0"/>
        <v>113000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113000</v>
      </c>
      <c r="J35" s="86">
        <v>113000</v>
      </c>
      <c r="K35" s="86">
        <v>113000</v>
      </c>
      <c r="L35" s="86">
        <v>113000</v>
      </c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2000</v>
      </c>
      <c r="J38" s="80">
        <f t="shared" ref="J38:L39" si="2">J39</f>
        <v>2000</v>
      </c>
      <c r="K38" s="81">
        <f t="shared" si="2"/>
        <v>2000</v>
      </c>
      <c r="L38" s="80">
        <f t="shared" si="2"/>
        <v>2000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2000</v>
      </c>
      <c r="J39" s="80">
        <f t="shared" si="2"/>
        <v>2000</v>
      </c>
      <c r="K39" s="80">
        <f t="shared" si="2"/>
        <v>2000</v>
      </c>
      <c r="L39" s="80">
        <f t="shared" si="2"/>
        <v>2000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2000</v>
      </c>
      <c r="J40" s="80">
        <f>J41</f>
        <v>2000</v>
      </c>
      <c r="K40" s="80">
        <f>K41</f>
        <v>2000</v>
      </c>
      <c r="L40" s="80">
        <f>L41</f>
        <v>2000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2000</v>
      </c>
      <c r="J41" s="86">
        <v>2000</v>
      </c>
      <c r="K41" s="86">
        <v>2000</v>
      </c>
      <c r="L41" s="86">
        <v>2000</v>
      </c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100</v>
      </c>
      <c r="J131" s="128">
        <f>SUM(J132+J137+J145)</f>
        <v>100</v>
      </c>
      <c r="K131" s="81">
        <f>SUM(K132+K137+K145)</f>
        <v>53.19</v>
      </c>
      <c r="L131" s="81">
        <f>SUM(L132+L137+L145)</f>
        <v>53.19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100</v>
      </c>
      <c r="J145" s="128">
        <f t="shared" ref="J145:L146" si="22">J146</f>
        <v>100</v>
      </c>
      <c r="K145" s="81">
        <f t="shared" si="22"/>
        <v>53.19</v>
      </c>
      <c r="L145" s="80">
        <f t="shared" si="22"/>
        <v>53.19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100</v>
      </c>
      <c r="J146" s="168">
        <f t="shared" si="22"/>
        <v>100</v>
      </c>
      <c r="K146" s="100">
        <f t="shared" si="22"/>
        <v>53.19</v>
      </c>
      <c r="L146" s="99">
        <f t="shared" si="22"/>
        <v>53.19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100</v>
      </c>
      <c r="J147" s="128">
        <f>SUM(J148:J149)</f>
        <v>100</v>
      </c>
      <c r="K147" s="81">
        <f>SUM(K148:K149)</f>
        <v>53.19</v>
      </c>
      <c r="L147" s="80">
        <f>SUM(L148:L149)</f>
        <v>53.19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>
        <v>100</v>
      </c>
      <c r="J148" s="169">
        <v>100</v>
      </c>
      <c r="K148" s="169">
        <v>53.19</v>
      </c>
      <c r="L148" s="169">
        <v>53.19</v>
      </c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115100</v>
      </c>
      <c r="J359" s="219">
        <f>SUM(J30+J176)</f>
        <v>115100</v>
      </c>
      <c r="K359" s="219">
        <f>SUM(K30+K176)</f>
        <v>115053.19</v>
      </c>
      <c r="L359" s="219">
        <f>SUM(L30+L176)</f>
        <v>115053.19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"/>
  </protectedRanges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1023622047244095" right="0" top="0.15748031496062992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342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336" customWidth="1"/>
    <col min="7" max="7" width="34.28515625" style="9" customWidth="1"/>
    <col min="8" max="8" width="4.7109375" style="9" customWidth="1"/>
    <col min="9" max="9" width="9.8554687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338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338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338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334"/>
      <c r="B8" s="335"/>
      <c r="C8" s="335"/>
      <c r="D8" s="335"/>
      <c r="E8" s="335"/>
      <c r="F8" s="335"/>
      <c r="G8" s="377" t="s">
        <v>7</v>
      </c>
      <c r="H8" s="377"/>
      <c r="I8" s="377"/>
      <c r="J8" s="377"/>
      <c r="K8" s="377"/>
      <c r="L8" s="335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301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337"/>
      <c r="B17" s="338"/>
      <c r="C17" s="338"/>
      <c r="D17" s="338"/>
      <c r="E17" s="407" t="s">
        <v>283</v>
      </c>
      <c r="F17" s="382"/>
      <c r="G17" s="382"/>
      <c r="H17" s="382"/>
      <c r="I17" s="382"/>
      <c r="J17" s="382"/>
      <c r="K17" s="382"/>
      <c r="L17" s="338"/>
      <c r="M17" s="1"/>
      <c r="N17" s="1"/>
      <c r="O17" s="1"/>
      <c r="P17" s="1"/>
    </row>
    <row r="18" spans="1:18" ht="14.25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4.25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4.25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4.25">
      <c r="A23" s="1"/>
      <c r="B23" s="1"/>
      <c r="C23" s="337"/>
      <c r="D23" s="33"/>
      <c r="E23" s="33"/>
      <c r="F23" s="33"/>
      <c r="G23" s="34"/>
      <c r="H23" s="35"/>
      <c r="I23" s="33"/>
      <c r="J23" s="333" t="s">
        <v>18</v>
      </c>
      <c r="K23" s="37"/>
      <c r="L23" s="32" t="s">
        <v>284</v>
      </c>
      <c r="M23" s="22"/>
      <c r="N23" s="1"/>
      <c r="O23" s="1"/>
      <c r="P23" s="1"/>
    </row>
    <row r="24" spans="1:18" ht="14.25">
      <c r="A24" s="1"/>
      <c r="B24" s="1"/>
      <c r="C24" s="337"/>
      <c r="D24" s="33"/>
      <c r="E24" s="33"/>
      <c r="F24" s="33"/>
      <c r="G24" s="340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4.25">
      <c r="A25" s="1"/>
      <c r="B25" s="1"/>
      <c r="C25" s="337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5.75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36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76500</v>
      </c>
      <c r="J30" s="62">
        <f>SUM(J31+J42+J61+J82+J89+J109+J131+J150+J160)</f>
        <v>76500</v>
      </c>
      <c r="K30" s="63">
        <f>SUM(K31+K42+K61+K82+K89+K109+K131+K150+K160)</f>
        <v>76351.990000000005</v>
      </c>
      <c r="L30" s="62">
        <f>SUM(L31+L42+L61+L82+L89+L109+L131+L150+L160)</f>
        <v>76351.990000000005</v>
      </c>
      <c r="M30" s="64"/>
      <c r="N30" s="64"/>
      <c r="O30" s="64"/>
      <c r="P30" s="64"/>
      <c r="Q30" s="64"/>
    </row>
    <row r="31" spans="1:18" ht="25.5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76500</v>
      </c>
      <c r="J31" s="62">
        <f>SUM(J32+J38)</f>
        <v>76500</v>
      </c>
      <c r="K31" s="73">
        <f>SUM(K32+K38)</f>
        <v>76351.990000000005</v>
      </c>
      <c r="L31" s="74">
        <f>SUM(L32+L38)</f>
        <v>76351.990000000005</v>
      </c>
      <c r="M31" s="1"/>
      <c r="N31" s="1"/>
      <c r="O31" s="1"/>
      <c r="P31" s="1"/>
      <c r="Q31" s="1"/>
    </row>
    <row r="32" spans="1:18" ht="15.75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75400</v>
      </c>
      <c r="J32" s="80">
        <f t="shared" ref="J32:L34" si="0">SUM(J33)</f>
        <v>75400</v>
      </c>
      <c r="K32" s="81">
        <f t="shared" si="0"/>
        <v>75260.69</v>
      </c>
      <c r="L32" s="80">
        <f t="shared" si="0"/>
        <v>75260.69</v>
      </c>
      <c r="M32" s="1"/>
      <c r="N32" s="1"/>
      <c r="O32" s="1"/>
      <c r="P32" s="1"/>
      <c r="Q32" s="82"/>
      <c r="R32" s="83"/>
    </row>
    <row r="33" spans="1:19" ht="15.75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75400</v>
      </c>
      <c r="J33" s="62">
        <f t="shared" si="0"/>
        <v>75400</v>
      </c>
      <c r="K33" s="62">
        <f t="shared" si="0"/>
        <v>75260.69</v>
      </c>
      <c r="L33" s="62">
        <f t="shared" si="0"/>
        <v>75260.69</v>
      </c>
      <c r="M33" s="1"/>
      <c r="N33" s="1"/>
      <c r="O33" s="1"/>
      <c r="P33" s="1"/>
      <c r="Q33" s="82"/>
      <c r="R33" s="82"/>
    </row>
    <row r="34" spans="1:19" ht="15.75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75400</v>
      </c>
      <c r="J34" s="81">
        <f t="shared" si="0"/>
        <v>75400</v>
      </c>
      <c r="K34" s="81">
        <f t="shared" si="0"/>
        <v>75260.69</v>
      </c>
      <c r="L34" s="81">
        <f t="shared" si="0"/>
        <v>75260.69</v>
      </c>
      <c r="M34" s="1"/>
      <c r="N34" s="1"/>
      <c r="O34" s="1"/>
      <c r="P34" s="1"/>
      <c r="Q34" s="82"/>
      <c r="R34" s="82"/>
    </row>
    <row r="35" spans="1:19" ht="15.75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75400</v>
      </c>
      <c r="J35" s="86">
        <v>75400</v>
      </c>
      <c r="K35" s="86">
        <v>75260.69</v>
      </c>
      <c r="L35" s="86">
        <v>75260.69</v>
      </c>
      <c r="M35" s="1"/>
      <c r="N35" s="1"/>
      <c r="O35" s="1"/>
      <c r="P35" s="1"/>
      <c r="Q35" s="82"/>
      <c r="R35" s="82"/>
    </row>
    <row r="36" spans="1:19" ht="15.75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5.75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5.75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1100</v>
      </c>
      <c r="J38" s="80">
        <f t="shared" ref="J38:L39" si="2">J39</f>
        <v>1100</v>
      </c>
      <c r="K38" s="81">
        <f t="shared" si="2"/>
        <v>1091.3</v>
      </c>
      <c r="L38" s="80">
        <f t="shared" si="2"/>
        <v>1091.3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1100</v>
      </c>
      <c r="J39" s="80">
        <f t="shared" si="2"/>
        <v>1100</v>
      </c>
      <c r="K39" s="80">
        <f t="shared" si="2"/>
        <v>1091.3</v>
      </c>
      <c r="L39" s="80">
        <f t="shared" si="2"/>
        <v>1091.3</v>
      </c>
      <c r="M39" s="1"/>
      <c r="N39" s="1"/>
      <c r="O39" s="1"/>
      <c r="P39" s="1"/>
      <c r="Q39" s="82"/>
      <c r="R39" s="83"/>
    </row>
    <row r="40" spans="1:19" ht="15.75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1100</v>
      </c>
      <c r="J40" s="80">
        <f>J41</f>
        <v>1100</v>
      </c>
      <c r="K40" s="80">
        <f>K41</f>
        <v>1091.3</v>
      </c>
      <c r="L40" s="80">
        <f>L41</f>
        <v>1091.3</v>
      </c>
      <c r="M40" s="1"/>
      <c r="N40" s="1"/>
      <c r="O40" s="1"/>
      <c r="P40" s="1"/>
      <c r="Q40" s="82"/>
      <c r="R40" s="82"/>
    </row>
    <row r="41" spans="1:19" ht="15.75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1100</v>
      </c>
      <c r="J41" s="86">
        <v>1100</v>
      </c>
      <c r="K41" s="86">
        <v>1091.3</v>
      </c>
      <c r="L41" s="86">
        <v>1091.3</v>
      </c>
      <c r="M41" s="1"/>
      <c r="N41" s="1"/>
      <c r="O41" s="1"/>
      <c r="P41" s="1"/>
      <c r="Q41" s="82"/>
      <c r="R41" s="82"/>
    </row>
    <row r="42" spans="1:19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0</v>
      </c>
      <c r="J42" s="91">
        <f t="shared" ref="J42:L44" si="3">J43</f>
        <v>0</v>
      </c>
      <c r="K42" s="90">
        <f t="shared" si="3"/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15.75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0</v>
      </c>
      <c r="J43" s="81">
        <f t="shared" si="3"/>
        <v>0</v>
      </c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0</v>
      </c>
      <c r="J44" s="81">
        <f t="shared" si="3"/>
        <v>0</v>
      </c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15.75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0</v>
      </c>
      <c r="J45" s="99">
        <f>SUM(J46:J60)</f>
        <v>0</v>
      </c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5.5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5.5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5.5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5.5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5.75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5.5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5.5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5.75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5.5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5.75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.75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5.75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.75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5.75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5.75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5.75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5.5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5.5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5.5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5.75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.75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5.5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5.5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.75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5.75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5.75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25.5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5.5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5.5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25.5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5.5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5.5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5.5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25.5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25.5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25.5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5.5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5.5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5.5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5.5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5.5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5.5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5.5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38.25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5.5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25.5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8.25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8.25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38.25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38.25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5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38.25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63.75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8.25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38.25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63.75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25.5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25.5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5.5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5.5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5.5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5.5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5.5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38.25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25.5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5.5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25.5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5.5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5.5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5.5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5.5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5.5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5.5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5.5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5.5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25.5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5.5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5.5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38.25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5.5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5.5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5.5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5.5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25.5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5.5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5.5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5.5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5.5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25.5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25.5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25.5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5.5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5.5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25.5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38.25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25.5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25.5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5.5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5.5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5.5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5.5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5.5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25.5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5.5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5.5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5.5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25.5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76500</v>
      </c>
      <c r="J359" s="219">
        <f>SUM(J30+J176)</f>
        <v>76500</v>
      </c>
      <c r="K359" s="219">
        <f>SUM(K30+K176)</f>
        <v>76351.990000000005</v>
      </c>
      <c r="L359" s="219">
        <f>SUM(L30+L176)</f>
        <v>76351.990000000005</v>
      </c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339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18.75">
      <c r="A365" s="234"/>
      <c r="B365" s="337"/>
      <c r="C365" s="337"/>
      <c r="D365" s="390" t="s">
        <v>229</v>
      </c>
      <c r="E365" s="391"/>
      <c r="F365" s="391"/>
      <c r="G365" s="391"/>
      <c r="H365" s="235"/>
      <c r="I365" s="236" t="s">
        <v>227</v>
      </c>
      <c r="J365" s="337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_1"/>
  </protectedRanges>
  <mergeCells count="23">
    <mergeCell ref="C22:I22"/>
    <mergeCell ref="A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2:L362"/>
    <mergeCell ref="D365:G365"/>
    <mergeCell ref="K365:L365"/>
    <mergeCell ref="K27:K28"/>
  </mergeCells>
  <pageMargins left="0.70866141732283472" right="0" top="0.74803149606299213" bottom="0.35433070866141736" header="0.31496062992125984" footer="0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opLeftCell="A343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10.5703125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302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407" t="s">
        <v>274</v>
      </c>
      <c r="F17" s="382"/>
      <c r="G17" s="382"/>
      <c r="H17" s="382"/>
      <c r="I17" s="382"/>
      <c r="J17" s="382"/>
      <c r="K17" s="382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284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377900</v>
      </c>
      <c r="J30" s="62">
        <f>SUM(J31+J42+J61+J82+J89+J109+J131+J150+J160)</f>
        <v>377900</v>
      </c>
      <c r="K30" s="63">
        <f>SUM(K31+K42+K61+K82+K89+K109+K131+K150+K160)</f>
        <v>374009.58</v>
      </c>
      <c r="L30" s="62">
        <f>SUM(L31+L42+L61+L82+L89+L109+L131+L150+L160)</f>
        <v>374009.58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298000</v>
      </c>
      <c r="J31" s="62">
        <f>SUM(J32+J38)</f>
        <v>298000</v>
      </c>
      <c r="K31" s="73">
        <f>SUM(K32+K38)</f>
        <v>297200</v>
      </c>
      <c r="L31" s="74">
        <f>SUM(L32+L38)</f>
        <v>297200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293200</v>
      </c>
      <c r="J32" s="80">
        <f t="shared" ref="J32:L34" si="0">SUM(J33)</f>
        <v>293200</v>
      </c>
      <c r="K32" s="81">
        <f t="shared" si="0"/>
        <v>293200</v>
      </c>
      <c r="L32" s="80">
        <f t="shared" si="0"/>
        <v>293200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293200</v>
      </c>
      <c r="J33" s="62">
        <f t="shared" si="0"/>
        <v>293200</v>
      </c>
      <c r="K33" s="62">
        <f t="shared" si="0"/>
        <v>293200</v>
      </c>
      <c r="L33" s="62">
        <f t="shared" si="0"/>
        <v>293200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293200</v>
      </c>
      <c r="J34" s="81">
        <f t="shared" si="0"/>
        <v>293200</v>
      </c>
      <c r="K34" s="81">
        <f t="shared" si="0"/>
        <v>293200</v>
      </c>
      <c r="L34" s="81">
        <f t="shared" si="0"/>
        <v>293200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>
        <v>293200</v>
      </c>
      <c r="J35" s="86">
        <v>293200</v>
      </c>
      <c r="K35" s="86">
        <v>293200</v>
      </c>
      <c r="L35" s="86">
        <v>293200</v>
      </c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4800</v>
      </c>
      <c r="J38" s="80">
        <f t="shared" ref="J38:L39" si="2">J39</f>
        <v>4800</v>
      </c>
      <c r="K38" s="81">
        <f t="shared" si="2"/>
        <v>4000</v>
      </c>
      <c r="L38" s="80">
        <f t="shared" si="2"/>
        <v>4000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4800</v>
      </c>
      <c r="J39" s="80">
        <f t="shared" si="2"/>
        <v>4800</v>
      </c>
      <c r="K39" s="80">
        <f t="shared" si="2"/>
        <v>4000</v>
      </c>
      <c r="L39" s="80">
        <f t="shared" si="2"/>
        <v>4000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4800</v>
      </c>
      <c r="J40" s="80">
        <f>J41</f>
        <v>4800</v>
      </c>
      <c r="K40" s="80">
        <f>K41</f>
        <v>4000</v>
      </c>
      <c r="L40" s="80">
        <f>L41</f>
        <v>4000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>
        <v>4800</v>
      </c>
      <c r="J41" s="86">
        <v>4800</v>
      </c>
      <c r="K41" s="86">
        <v>4000</v>
      </c>
      <c r="L41" s="86">
        <v>4000</v>
      </c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79400</v>
      </c>
      <c r="J42" s="91">
        <f t="shared" ref="J42:L44" si="3">J43</f>
        <v>79400</v>
      </c>
      <c r="K42" s="90">
        <f t="shared" si="3"/>
        <v>76401.95</v>
      </c>
      <c r="L42" s="90">
        <f t="shared" si="3"/>
        <v>76401.95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79400</v>
      </c>
      <c r="J43" s="81">
        <f t="shared" si="3"/>
        <v>79400</v>
      </c>
      <c r="K43" s="80">
        <f t="shared" si="3"/>
        <v>76401.95</v>
      </c>
      <c r="L43" s="81">
        <f t="shared" si="3"/>
        <v>76401.95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79400</v>
      </c>
      <c r="J44" s="81">
        <f t="shared" si="3"/>
        <v>79400</v>
      </c>
      <c r="K44" s="93">
        <f t="shared" si="3"/>
        <v>76401.95</v>
      </c>
      <c r="L44" s="93">
        <f t="shared" si="3"/>
        <v>76401.95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79400</v>
      </c>
      <c r="J45" s="99">
        <f>SUM(J46:J60)</f>
        <v>79400</v>
      </c>
      <c r="K45" s="100">
        <f>SUM(K46:K60)</f>
        <v>76401.95</v>
      </c>
      <c r="L45" s="100">
        <f>SUM(L46:L60)</f>
        <v>76401.95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>
        <v>900</v>
      </c>
      <c r="J47" s="86">
        <v>900</v>
      </c>
      <c r="K47" s="86">
        <v>900</v>
      </c>
      <c r="L47" s="86">
        <v>900</v>
      </c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>
        <v>400</v>
      </c>
      <c r="J48" s="86">
        <v>400</v>
      </c>
      <c r="K48" s="86">
        <v>400</v>
      </c>
      <c r="L48" s="86">
        <v>400</v>
      </c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>
        <v>200</v>
      </c>
      <c r="J55" s="86">
        <v>200</v>
      </c>
      <c r="K55" s="86">
        <v>200</v>
      </c>
      <c r="L55" s="86">
        <v>200</v>
      </c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>
        <v>39200</v>
      </c>
      <c r="J57" s="86">
        <v>39200</v>
      </c>
      <c r="K57" s="86">
        <v>36201.949999999997</v>
      </c>
      <c r="L57" s="86">
        <v>36201.949999999997</v>
      </c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>
        <v>3700</v>
      </c>
      <c r="J58" s="86">
        <v>3700</v>
      </c>
      <c r="K58" s="86">
        <v>3700</v>
      </c>
      <c r="L58" s="86">
        <v>3700</v>
      </c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35000</v>
      </c>
      <c r="J60" s="86">
        <v>35000</v>
      </c>
      <c r="K60" s="86">
        <v>35000</v>
      </c>
      <c r="L60" s="86">
        <v>35000</v>
      </c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500</v>
      </c>
      <c r="J131" s="128">
        <f>SUM(J132+J137+J145)</f>
        <v>500</v>
      </c>
      <c r="K131" s="81">
        <f>SUM(K132+K137+K145)</f>
        <v>407.63</v>
      </c>
      <c r="L131" s="81">
        <f>SUM(L132+L137+L145)</f>
        <v>407.63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500</v>
      </c>
      <c r="J145" s="128">
        <f t="shared" ref="J145:L146" si="22">J146</f>
        <v>500</v>
      </c>
      <c r="K145" s="81">
        <f t="shared" si="22"/>
        <v>407.63</v>
      </c>
      <c r="L145" s="80">
        <f t="shared" si="22"/>
        <v>407.63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500</v>
      </c>
      <c r="J146" s="168">
        <f t="shared" si="22"/>
        <v>500</v>
      </c>
      <c r="K146" s="100">
        <f t="shared" si="22"/>
        <v>407.63</v>
      </c>
      <c r="L146" s="99">
        <f t="shared" si="22"/>
        <v>407.63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500</v>
      </c>
      <c r="J147" s="128">
        <f>SUM(J148:J149)</f>
        <v>500</v>
      </c>
      <c r="K147" s="81">
        <f>SUM(K148:K149)</f>
        <v>407.63</v>
      </c>
      <c r="L147" s="80">
        <f>SUM(L148:L149)</f>
        <v>407.63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>
        <v>500</v>
      </c>
      <c r="J148" s="169">
        <v>500</v>
      </c>
      <c r="K148" s="169">
        <v>407.63</v>
      </c>
      <c r="L148" s="169">
        <v>407.63</v>
      </c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1500</v>
      </c>
      <c r="J176" s="194">
        <f>SUM(J177+J229+J294)</f>
        <v>1500</v>
      </c>
      <c r="K176" s="63">
        <f>SUM(K177+K229+K294)</f>
        <v>1485</v>
      </c>
      <c r="L176" s="62">
        <f>SUM(L177+L229+L294)</f>
        <v>1485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1500</v>
      </c>
      <c r="J177" s="127">
        <f>SUM(J178+J200+J207+J219+J223)</f>
        <v>1500</v>
      </c>
      <c r="K177" s="127">
        <f>SUM(K178+K200+K207+K219+K223)</f>
        <v>1485</v>
      </c>
      <c r="L177" s="127">
        <f>SUM(L178+L200+L207+L219+L223)</f>
        <v>1485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1500</v>
      </c>
      <c r="J178" s="128">
        <f>SUM(J179+J182+J187+J192+J197)</f>
        <v>1500</v>
      </c>
      <c r="K178" s="81">
        <f>SUM(K179+K182+K187+K192+K197)</f>
        <v>1485</v>
      </c>
      <c r="L178" s="80">
        <f>SUM(L179+L182+L187+L192+L197)</f>
        <v>1485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1500</v>
      </c>
      <c r="J187" s="128">
        <f>J188</f>
        <v>1500</v>
      </c>
      <c r="K187" s="81">
        <f>K188</f>
        <v>1485</v>
      </c>
      <c r="L187" s="80">
        <f>L188</f>
        <v>1485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1500</v>
      </c>
      <c r="J188" s="80">
        <f>SUM(J189:J191)</f>
        <v>1500</v>
      </c>
      <c r="K188" s="80">
        <f>SUM(K189:K191)</f>
        <v>1485</v>
      </c>
      <c r="L188" s="80">
        <f>SUM(L189:L191)</f>
        <v>1485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>
        <v>1500</v>
      </c>
      <c r="J190" s="87">
        <v>1500</v>
      </c>
      <c r="K190" s="87">
        <v>1485</v>
      </c>
      <c r="L190" s="87">
        <v>1485</v>
      </c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379400</v>
      </c>
      <c r="J359" s="219">
        <f>SUM(J30+J176)</f>
        <v>379400</v>
      </c>
      <c r="K359" s="219">
        <f>SUM(K30+K176)</f>
        <v>375494.58</v>
      </c>
      <c r="L359" s="219">
        <f>SUM(L30+L176)</f>
        <v>375494.58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"/>
  </protectedRanges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1023622047244095" right="0" top="0.15748031496062992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356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6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265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265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265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61"/>
      <c r="B8" s="262"/>
      <c r="C8" s="262"/>
      <c r="D8" s="262"/>
      <c r="E8" s="262"/>
      <c r="F8" s="262"/>
      <c r="G8" s="377" t="s">
        <v>7</v>
      </c>
      <c r="H8" s="377"/>
      <c r="I8" s="377"/>
      <c r="J8" s="377"/>
      <c r="K8" s="377"/>
      <c r="L8" s="262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303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64"/>
      <c r="B17" s="265"/>
      <c r="C17" s="265"/>
      <c r="D17" s="265"/>
      <c r="E17" s="382" t="s">
        <v>234</v>
      </c>
      <c r="F17" s="382"/>
      <c r="G17" s="382"/>
      <c r="H17" s="382"/>
      <c r="I17" s="382"/>
      <c r="J17" s="382"/>
      <c r="K17" s="382"/>
      <c r="L17" s="265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64"/>
      <c r="D23" s="33"/>
      <c r="E23" s="33"/>
      <c r="F23" s="33"/>
      <c r="G23" s="34"/>
      <c r="H23" s="35"/>
      <c r="I23" s="33"/>
      <c r="J23" s="260" t="s">
        <v>18</v>
      </c>
      <c r="K23" s="37"/>
      <c r="L23" s="32" t="s">
        <v>285</v>
      </c>
      <c r="M23" s="22"/>
      <c r="N23" s="1"/>
      <c r="O23" s="1"/>
      <c r="P23" s="1"/>
    </row>
    <row r="24" spans="1:18" ht="12.75" customHeight="1">
      <c r="A24" s="1"/>
      <c r="B24" s="1"/>
      <c r="C24" s="264"/>
      <c r="D24" s="33"/>
      <c r="E24" s="33"/>
      <c r="F24" s="33"/>
      <c r="G24" s="267" t="s">
        <v>19</v>
      </c>
      <c r="H24" s="39"/>
      <c r="I24" s="40"/>
      <c r="J24" s="41"/>
      <c r="K24" s="32"/>
      <c r="L24" s="32" t="s">
        <v>235</v>
      </c>
      <c r="M24" s="22"/>
      <c r="N24" s="1"/>
      <c r="O24" s="1"/>
      <c r="P24" s="1"/>
    </row>
    <row r="25" spans="1:18" ht="13.5" customHeight="1">
      <c r="A25" s="1"/>
      <c r="B25" s="1"/>
      <c r="C25" s="264"/>
      <c r="D25" s="33"/>
      <c r="E25" s="33"/>
      <c r="F25" s="33"/>
      <c r="G25" s="374" t="s">
        <v>21</v>
      </c>
      <c r="H25" s="374"/>
      <c r="I25" s="42" t="s">
        <v>231</v>
      </c>
      <c r="J25" s="43" t="s">
        <v>232</v>
      </c>
      <c r="K25" s="32" t="s">
        <v>20</v>
      </c>
      <c r="L25" s="32" t="s">
        <v>233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16100</v>
      </c>
      <c r="J30" s="62">
        <f>SUM(J31+J42+J61+J82+J89+J109+J131+J150+J160)</f>
        <v>16100</v>
      </c>
      <c r="K30" s="63">
        <f>SUM(K31+K42+K61+K82+K89+K109+K131+K150+K160)</f>
        <v>14906.9</v>
      </c>
      <c r="L30" s="62">
        <f>SUM(L31+L42+L61+L82+L89+L109+L131+L150+L160)</f>
        <v>14906.9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/>
      <c r="J42" s="91"/>
      <c r="K42" s="90">
        <f t="shared" ref="K42:L44" si="3">K43</f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/>
      <c r="J43" s="81"/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/>
      <c r="J44" s="81"/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/>
      <c r="J45" s="99"/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16100</v>
      </c>
      <c r="J131" s="128">
        <f>SUM(J132+J137+J145)</f>
        <v>16100</v>
      </c>
      <c r="K131" s="81">
        <f>SUM(K132+K137+K145)</f>
        <v>14906.9</v>
      </c>
      <c r="L131" s="81">
        <f>SUM(L132+L137+L145)</f>
        <v>14906.9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16100</v>
      </c>
      <c r="J137" s="134">
        <f t="shared" ref="J137:L138" si="19">J138</f>
        <v>16100</v>
      </c>
      <c r="K137" s="135">
        <f t="shared" si="19"/>
        <v>14906.9</v>
      </c>
      <c r="L137" s="93">
        <f t="shared" si="19"/>
        <v>14906.9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16100</v>
      </c>
      <c r="J138" s="128">
        <f t="shared" si="19"/>
        <v>16100</v>
      </c>
      <c r="K138" s="81">
        <f t="shared" si="19"/>
        <v>14906.9</v>
      </c>
      <c r="L138" s="80">
        <f t="shared" si="19"/>
        <v>14906.9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16100</v>
      </c>
      <c r="J139" s="128">
        <f>SUM(J140:J141)</f>
        <v>16100</v>
      </c>
      <c r="K139" s="81">
        <f>SUM(K140:K141)</f>
        <v>14906.9</v>
      </c>
      <c r="L139" s="80">
        <f>SUM(L140:L141)</f>
        <v>14906.9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>
        <v>16100</v>
      </c>
      <c r="J140" s="86">
        <v>16100</v>
      </c>
      <c r="K140" s="86">
        <v>14906.9</v>
      </c>
      <c r="L140" s="86">
        <v>14906.9</v>
      </c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16100</v>
      </c>
      <c r="J359" s="219">
        <f>SUM(J30+J176)</f>
        <v>16100</v>
      </c>
      <c r="K359" s="219">
        <f>SUM(K30+K176)</f>
        <v>14906.9</v>
      </c>
      <c r="L359" s="219">
        <f>SUM(L30+L176)</f>
        <v>14906.9</v>
      </c>
      <c r="M359" s="1"/>
      <c r="N359" s="1"/>
      <c r="O359" s="1"/>
      <c r="P359" s="1"/>
      <c r="Q359" s="237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34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_1"/>
  </protectedRanges>
  <mergeCells count="23">
    <mergeCell ref="A18:L18"/>
    <mergeCell ref="C22:I22"/>
    <mergeCell ref="G11:K11"/>
    <mergeCell ref="B13:L13"/>
    <mergeCell ref="G15:K15"/>
    <mergeCell ref="G16:K16"/>
    <mergeCell ref="E17:K17"/>
    <mergeCell ref="A6:L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</mergeCells>
  <pageMargins left="1.1023622047244095" right="0" top="0.15748031496062992" bottom="0" header="0" footer="0"/>
  <pageSetup paperSize="9" scale="92" fitToHeight="8" orientation="portrait" verticalDpi="0" r:id="rId1"/>
  <headerFooter>
    <oddHeader>&amp;C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opLeftCell="A340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304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382" t="s">
        <v>230</v>
      </c>
      <c r="F17" s="382"/>
      <c r="G17" s="382"/>
      <c r="H17" s="382"/>
      <c r="I17" s="382"/>
      <c r="J17" s="382"/>
      <c r="K17" s="382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286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20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374"/>
      <c r="I25" s="42" t="s">
        <v>231</v>
      </c>
      <c r="J25" s="43" t="s">
        <v>232</v>
      </c>
      <c r="K25" s="32" t="s">
        <v>20</v>
      </c>
      <c r="L25" s="32" t="s">
        <v>233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2000</v>
      </c>
      <c r="J30" s="62">
        <f>SUM(J31+J42+J61+J82+J89+J109+J131+J150+J160)</f>
        <v>2000</v>
      </c>
      <c r="K30" s="63">
        <f>SUM(K31+K42+K61+K82+K89+K109+K131+K150+K160)</f>
        <v>1926.27</v>
      </c>
      <c r="L30" s="62">
        <f>SUM(L31+L42+L61+L82+L89+L109+L131+L150+L160)</f>
        <v>1926.27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/>
      <c r="J42" s="91"/>
      <c r="K42" s="90">
        <f t="shared" ref="K42:L44" si="3">K43</f>
        <v>0</v>
      </c>
      <c r="L42" s="90">
        <f t="shared" si="3"/>
        <v>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/>
      <c r="J43" s="81"/>
      <c r="K43" s="80">
        <f t="shared" si="3"/>
        <v>0</v>
      </c>
      <c r="L43" s="81">
        <f t="shared" si="3"/>
        <v>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/>
      <c r="J44" s="81"/>
      <c r="K44" s="93">
        <f t="shared" si="3"/>
        <v>0</v>
      </c>
      <c r="L44" s="93">
        <f t="shared" si="3"/>
        <v>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/>
      <c r="J45" s="99"/>
      <c r="K45" s="100">
        <f>SUM(K46:K60)</f>
        <v>0</v>
      </c>
      <c r="L45" s="100">
        <f>SUM(L46:L60)</f>
        <v>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/>
      <c r="J60" s="86"/>
      <c r="K60" s="86"/>
      <c r="L60" s="86"/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2000</v>
      </c>
      <c r="J150" s="132">
        <f>J151</f>
        <v>2000</v>
      </c>
      <c r="K150" s="133">
        <f>K151</f>
        <v>1926.27</v>
      </c>
      <c r="L150" s="127">
        <f>L151</f>
        <v>1926.27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2000</v>
      </c>
      <c r="J151" s="132">
        <f>J152+J157</f>
        <v>2000</v>
      </c>
      <c r="K151" s="133">
        <f>K152+K157</f>
        <v>1926.27</v>
      </c>
      <c r="L151" s="127">
        <f>L152+L157</f>
        <v>1926.27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2000</v>
      </c>
      <c r="J152" s="128">
        <f>J153</f>
        <v>2000</v>
      </c>
      <c r="K152" s="81">
        <f>K153</f>
        <v>1926.27</v>
      </c>
      <c r="L152" s="80">
        <f>L153</f>
        <v>1926.27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2000</v>
      </c>
      <c r="J153" s="133">
        <f t="shared" ref="J153:L153" si="23">SUM(J154:J156)</f>
        <v>2000</v>
      </c>
      <c r="K153" s="133">
        <f t="shared" si="23"/>
        <v>1926.27</v>
      </c>
      <c r="L153" s="133">
        <f t="shared" si="23"/>
        <v>1926.27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>
        <v>2000</v>
      </c>
      <c r="J155" s="179">
        <v>2000</v>
      </c>
      <c r="K155" s="179">
        <v>1926.27</v>
      </c>
      <c r="L155" s="179">
        <v>1926.27</v>
      </c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2000</v>
      </c>
      <c r="J359" s="219">
        <f>SUM(J30+J176)</f>
        <v>2000</v>
      </c>
      <c r="K359" s="219">
        <f>SUM(K30+K176)</f>
        <v>1926.27</v>
      </c>
      <c r="L359" s="219">
        <f>SUM(L30+L176)</f>
        <v>1926.27</v>
      </c>
      <c r="M359" s="1"/>
      <c r="N359" s="1"/>
      <c r="O359" s="1"/>
      <c r="P359" s="1"/>
      <c r="Q359" s="237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34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"/>
  </protectedRanges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1023622047244095" right="0" top="0.15748031496062992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opLeftCell="A343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377" t="s">
        <v>7</v>
      </c>
      <c r="H8" s="377"/>
      <c r="I8" s="377"/>
      <c r="J8" s="377"/>
      <c r="K8" s="377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305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1"/>
      <c r="B17" s="11"/>
      <c r="C17" s="11"/>
      <c r="D17" s="11"/>
      <c r="E17" s="382" t="s">
        <v>287</v>
      </c>
      <c r="F17" s="382"/>
      <c r="G17" s="382"/>
      <c r="H17" s="382"/>
      <c r="I17" s="382"/>
      <c r="J17" s="382"/>
      <c r="K17" s="382"/>
      <c r="L17" s="11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1"/>
      <c r="D23" s="33"/>
      <c r="E23" s="33"/>
      <c r="F23" s="33"/>
      <c r="G23" s="34"/>
      <c r="H23" s="35"/>
      <c r="I23" s="33"/>
      <c r="J23" s="36" t="s">
        <v>18</v>
      </c>
      <c r="K23" s="37"/>
      <c r="L23" s="32" t="s">
        <v>288</v>
      </c>
      <c r="M23" s="22"/>
      <c r="N23" s="1"/>
      <c r="O23" s="1"/>
      <c r="P23" s="1"/>
    </row>
    <row r="24" spans="1:18" ht="12.75" customHeight="1">
      <c r="A24" s="1"/>
      <c r="B24" s="1"/>
      <c r="C24" s="21"/>
      <c r="D24" s="33"/>
      <c r="E24" s="33"/>
      <c r="F24" s="33"/>
      <c r="G24" s="38" t="s">
        <v>19</v>
      </c>
      <c r="H24" s="39"/>
      <c r="I24" s="40"/>
      <c r="J24" s="41"/>
      <c r="K24" s="32"/>
      <c r="L24" s="32" t="s">
        <v>237</v>
      </c>
      <c r="M24" s="22"/>
      <c r="N24" s="1"/>
      <c r="O24" s="1"/>
      <c r="P24" s="1"/>
    </row>
    <row r="25" spans="1:18" ht="13.5" customHeight="1">
      <c r="A25" s="1"/>
      <c r="B25" s="1"/>
      <c r="C25" s="21"/>
      <c r="D25" s="33"/>
      <c r="E25" s="33"/>
      <c r="F25" s="33"/>
      <c r="G25" s="374" t="s">
        <v>21</v>
      </c>
      <c r="H25" s="374"/>
      <c r="I25" s="42" t="s">
        <v>22</v>
      </c>
      <c r="J25" s="43" t="s">
        <v>23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14000</v>
      </c>
      <c r="J30" s="62">
        <f>SUM(J31+J42+J61+J82+J89+J109+J131+J150+J160)</f>
        <v>14000</v>
      </c>
      <c r="K30" s="63">
        <f>SUM(K31+K42+K61+K82+K89+K109+K131+K150+K160)</f>
        <v>14000</v>
      </c>
      <c r="L30" s="62">
        <f>SUM(L31+L42+L61+L82+L89+L109+L131+L150+L160)</f>
        <v>14000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 t="shared" ref="I42:L44" si="3">I43</f>
        <v>14000</v>
      </c>
      <c r="J42" s="90">
        <f t="shared" si="3"/>
        <v>14000</v>
      </c>
      <c r="K42" s="90">
        <f t="shared" si="3"/>
        <v>14000</v>
      </c>
      <c r="L42" s="90">
        <f t="shared" si="3"/>
        <v>14000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 t="shared" si="3"/>
        <v>14000</v>
      </c>
      <c r="J43" s="80">
        <f t="shared" si="3"/>
        <v>14000</v>
      </c>
      <c r="K43" s="80">
        <f t="shared" si="3"/>
        <v>14000</v>
      </c>
      <c r="L43" s="81">
        <f t="shared" si="3"/>
        <v>14000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 t="shared" si="3"/>
        <v>14000</v>
      </c>
      <c r="J44" s="81">
        <f t="shared" si="3"/>
        <v>14000</v>
      </c>
      <c r="K44" s="93">
        <f t="shared" si="3"/>
        <v>14000</v>
      </c>
      <c r="L44" s="93">
        <f t="shared" si="3"/>
        <v>14000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I48+I55+I59+I60+I54+I58+I57</f>
        <v>14000</v>
      </c>
      <c r="J45" s="99">
        <f t="shared" ref="J45:L45" si="4">J48+J55+J59+J60+J54+J58+J57</f>
        <v>14000</v>
      </c>
      <c r="K45" s="100">
        <f t="shared" si="4"/>
        <v>14000</v>
      </c>
      <c r="L45" s="100">
        <f t="shared" si="4"/>
        <v>14000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>
        <v>200</v>
      </c>
      <c r="J48" s="86">
        <v>200</v>
      </c>
      <c r="K48" s="86">
        <v>200</v>
      </c>
      <c r="L48" s="86">
        <v>200</v>
      </c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>
        <v>1500</v>
      </c>
      <c r="J54" s="86">
        <v>1500</v>
      </c>
      <c r="K54" s="86">
        <v>1500</v>
      </c>
      <c r="L54" s="86">
        <v>1500</v>
      </c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/>
      <c r="J58" s="86"/>
      <c r="K58" s="86"/>
      <c r="L58" s="86"/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>
        <v>300</v>
      </c>
      <c r="J59" s="86">
        <v>300</v>
      </c>
      <c r="K59" s="86">
        <v>300</v>
      </c>
      <c r="L59" s="86">
        <v>300</v>
      </c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12000</v>
      </c>
      <c r="J60" s="86">
        <v>12000</v>
      </c>
      <c r="K60" s="86">
        <v>12000</v>
      </c>
      <c r="L60" s="86">
        <v>12000</v>
      </c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5">J62</f>
        <v>0</v>
      </c>
      <c r="K61" s="127">
        <f t="shared" si="5"/>
        <v>0</v>
      </c>
      <c r="L61" s="127">
        <f t="shared" si="5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6">J79</f>
        <v>0</v>
      </c>
      <c r="K78" s="80">
        <f t="shared" si="6"/>
        <v>0</v>
      </c>
      <c r="L78" s="80">
        <f t="shared" si="6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6"/>
        <v>0</v>
      </c>
      <c r="K79" s="80">
        <f t="shared" si="6"/>
        <v>0</v>
      </c>
      <c r="L79" s="80">
        <f t="shared" si="6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7">SUM(J81)</f>
        <v>0</v>
      </c>
      <c r="K80" s="80">
        <f t="shared" si="7"/>
        <v>0</v>
      </c>
      <c r="L80" s="80">
        <f t="shared" si="7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8">J83</f>
        <v>0</v>
      </c>
      <c r="K82" s="81">
        <f t="shared" si="8"/>
        <v>0</v>
      </c>
      <c r="L82" s="81">
        <f t="shared" si="8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8"/>
        <v>0</v>
      </c>
      <c r="K83" s="81">
        <f t="shared" si="8"/>
        <v>0</v>
      </c>
      <c r="L83" s="81">
        <f t="shared" si="8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8"/>
        <v>0</v>
      </c>
      <c r="K84" s="81">
        <f t="shared" si="8"/>
        <v>0</v>
      </c>
      <c r="L84" s="81">
        <f t="shared" si="8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9">J91</f>
        <v>0</v>
      </c>
      <c r="K90" s="133">
        <f t="shared" si="9"/>
        <v>0</v>
      </c>
      <c r="L90" s="133">
        <f t="shared" si="9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9"/>
        <v>0</v>
      </c>
      <c r="K91" s="81">
        <f t="shared" si="9"/>
        <v>0</v>
      </c>
      <c r="L91" s="81">
        <f t="shared" si="9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10">J96</f>
        <v>0</v>
      </c>
      <c r="K95" s="81">
        <f t="shared" si="10"/>
        <v>0</v>
      </c>
      <c r="L95" s="80">
        <f t="shared" si="10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10"/>
        <v>0</v>
      </c>
      <c r="K96" s="81">
        <f t="shared" si="10"/>
        <v>0</v>
      </c>
      <c r="L96" s="80">
        <f t="shared" si="10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1">J101</f>
        <v>0</v>
      </c>
      <c r="K100" s="81">
        <f t="shared" si="11"/>
        <v>0</v>
      </c>
      <c r="L100" s="80">
        <f t="shared" si="11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1"/>
        <v>0</v>
      </c>
      <c r="K101" s="81">
        <f t="shared" si="11"/>
        <v>0</v>
      </c>
      <c r="L101" s="80">
        <f t="shared" si="11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2">J106</f>
        <v>0</v>
      </c>
      <c r="K105" s="93">
        <f t="shared" si="12"/>
        <v>0</v>
      </c>
      <c r="L105" s="93">
        <f t="shared" si="12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3">SUM(J107:J108)</f>
        <v>0</v>
      </c>
      <c r="K106" s="93">
        <f t="shared" si="13"/>
        <v>0</v>
      </c>
      <c r="L106" s="93">
        <f t="shared" si="13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4">J111</f>
        <v>0</v>
      </c>
      <c r="K110" s="135">
        <f t="shared" si="14"/>
        <v>0</v>
      </c>
      <c r="L110" s="93">
        <f t="shared" si="14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4"/>
        <v>0</v>
      </c>
      <c r="K111" s="81">
        <f t="shared" si="14"/>
        <v>0</v>
      </c>
      <c r="L111" s="80">
        <f t="shared" si="14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5">J116</f>
        <v>0</v>
      </c>
      <c r="K115" s="81">
        <f t="shared" si="15"/>
        <v>0</v>
      </c>
      <c r="L115" s="80">
        <f t="shared" si="15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5"/>
        <v>0</v>
      </c>
      <c r="K116" s="81">
        <f t="shared" si="15"/>
        <v>0</v>
      </c>
      <c r="L116" s="80">
        <f t="shared" si="15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5"/>
        <v>0</v>
      </c>
      <c r="K117" s="162">
        <f t="shared" si="15"/>
        <v>0</v>
      </c>
      <c r="L117" s="160">
        <f t="shared" si="15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6">J120</f>
        <v>0</v>
      </c>
      <c r="K119" s="133">
        <f t="shared" si="16"/>
        <v>0</v>
      </c>
      <c r="L119" s="127">
        <f t="shared" si="16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6"/>
        <v>0</v>
      </c>
      <c r="K120" s="81">
        <f t="shared" si="16"/>
        <v>0</v>
      </c>
      <c r="L120" s="80">
        <f t="shared" si="16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6"/>
        <v>0</v>
      </c>
      <c r="K121" s="81">
        <f t="shared" si="16"/>
        <v>0</v>
      </c>
      <c r="L121" s="80">
        <f t="shared" si="16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7">J124</f>
        <v>0</v>
      </c>
      <c r="K123" s="133">
        <f t="shared" si="17"/>
        <v>0</v>
      </c>
      <c r="L123" s="127">
        <f t="shared" si="17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7"/>
        <v>0</v>
      </c>
      <c r="K124" s="81">
        <f t="shared" si="17"/>
        <v>0</v>
      </c>
      <c r="L124" s="80">
        <f t="shared" si="17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7"/>
        <v>0</v>
      </c>
      <c r="K125" s="81">
        <f t="shared" si="17"/>
        <v>0</v>
      </c>
      <c r="L125" s="80">
        <f t="shared" si="17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8">J128</f>
        <v>0</v>
      </c>
      <c r="K127" s="100">
        <f t="shared" si="18"/>
        <v>0</v>
      </c>
      <c r="L127" s="99">
        <f t="shared" si="18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8"/>
        <v>0</v>
      </c>
      <c r="K128" s="81">
        <f t="shared" si="18"/>
        <v>0</v>
      </c>
      <c r="L128" s="80">
        <f t="shared" si="18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8"/>
        <v>0</v>
      </c>
      <c r="K129" s="81">
        <f t="shared" si="18"/>
        <v>0</v>
      </c>
      <c r="L129" s="80">
        <f t="shared" si="18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9">J133</f>
        <v>0</v>
      </c>
      <c r="K132" s="81">
        <f t="shared" si="19"/>
        <v>0</v>
      </c>
      <c r="L132" s="80">
        <f t="shared" si="19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9"/>
        <v>0</v>
      </c>
      <c r="K133" s="81">
        <f t="shared" si="19"/>
        <v>0</v>
      </c>
      <c r="L133" s="80">
        <f t="shared" si="19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20">J138</f>
        <v>0</v>
      </c>
      <c r="K137" s="135">
        <f t="shared" si="20"/>
        <v>0</v>
      </c>
      <c r="L137" s="93">
        <f t="shared" si="20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20"/>
        <v>0</v>
      </c>
      <c r="K138" s="81">
        <f t="shared" si="20"/>
        <v>0</v>
      </c>
      <c r="L138" s="80">
        <f t="shared" si="20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1">J143</f>
        <v>0</v>
      </c>
      <c r="K142" s="81">
        <f t="shared" si="21"/>
        <v>0</v>
      </c>
      <c r="L142" s="81">
        <f t="shared" si="21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2">SUM(J144)</f>
        <v>0</v>
      </c>
      <c r="K143" s="81">
        <f t="shared" si="22"/>
        <v>0</v>
      </c>
      <c r="L143" s="81">
        <f t="shared" si="22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3">J146</f>
        <v>0</v>
      </c>
      <c r="K145" s="81">
        <f t="shared" si="23"/>
        <v>0</v>
      </c>
      <c r="L145" s="80">
        <f t="shared" si="23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3"/>
        <v>0</v>
      </c>
      <c r="K146" s="100">
        <f t="shared" si="23"/>
        <v>0</v>
      </c>
      <c r="L146" s="99">
        <f t="shared" si="23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4">SUM(J154:J156)</f>
        <v>0</v>
      </c>
      <c r="K153" s="133">
        <f t="shared" si="24"/>
        <v>0</v>
      </c>
      <c r="L153" s="133">
        <f t="shared" si="24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5">J158</f>
        <v>0</v>
      </c>
      <c r="K157" s="81">
        <f t="shared" si="25"/>
        <v>0</v>
      </c>
      <c r="L157" s="80">
        <f t="shared" si="25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5"/>
        <v>0</v>
      </c>
      <c r="K158" s="81">
        <f t="shared" si="25"/>
        <v>0</v>
      </c>
      <c r="L158" s="80">
        <f t="shared" si="25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6">J162</f>
        <v>0</v>
      </c>
      <c r="K161" s="81">
        <f t="shared" si="26"/>
        <v>0</v>
      </c>
      <c r="L161" s="80">
        <f t="shared" si="26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6"/>
        <v>0</v>
      </c>
      <c r="K162" s="133">
        <f t="shared" si="26"/>
        <v>0</v>
      </c>
      <c r="L162" s="127">
        <f t="shared" si="26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7">SUM(J166+J171)</f>
        <v>0</v>
      </c>
      <c r="K165" s="81">
        <f t="shared" si="27"/>
        <v>0</v>
      </c>
      <c r="L165" s="81">
        <f t="shared" si="27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8">J181</f>
        <v>0</v>
      </c>
      <c r="K180" s="80">
        <f t="shared" si="28"/>
        <v>0</v>
      </c>
      <c r="L180" s="80">
        <f t="shared" si="28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9">J198</f>
        <v>0</v>
      </c>
      <c r="K197" s="81">
        <f t="shared" si="29"/>
        <v>0</v>
      </c>
      <c r="L197" s="80">
        <f t="shared" si="29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9"/>
        <v>0</v>
      </c>
      <c r="K198" s="81">
        <f t="shared" si="29"/>
        <v>0</v>
      </c>
      <c r="L198" s="81">
        <f t="shared" si="29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30">J201</f>
        <v>0</v>
      </c>
      <c r="K200" s="135">
        <f t="shared" si="30"/>
        <v>0</v>
      </c>
      <c r="L200" s="93">
        <f t="shared" si="30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30"/>
        <v>0</v>
      </c>
      <c r="J201" s="128">
        <f t="shared" si="30"/>
        <v>0</v>
      </c>
      <c r="K201" s="81">
        <f t="shared" si="30"/>
        <v>0</v>
      </c>
      <c r="L201" s="80">
        <f t="shared" si="30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1">J209</f>
        <v>0</v>
      </c>
      <c r="K208" s="133">
        <f t="shared" si="31"/>
        <v>0</v>
      </c>
      <c r="L208" s="127">
        <f t="shared" si="31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1"/>
        <v>0</v>
      </c>
      <c r="J209" s="128">
        <f t="shared" si="31"/>
        <v>0</v>
      </c>
      <c r="K209" s="81">
        <f t="shared" si="31"/>
        <v>0</v>
      </c>
      <c r="L209" s="80">
        <f t="shared" si="31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2">SUM(I213:I218)</f>
        <v>0</v>
      </c>
      <c r="J212" s="80">
        <f t="shared" si="32"/>
        <v>0</v>
      </c>
      <c r="K212" s="80">
        <f t="shared" si="32"/>
        <v>0</v>
      </c>
      <c r="L212" s="80">
        <f t="shared" si="32"/>
        <v>0</v>
      </c>
      <c r="M212" s="198">
        <f t="shared" si="32"/>
        <v>0</v>
      </c>
      <c r="N212" s="198">
        <f t="shared" si="32"/>
        <v>0</v>
      </c>
      <c r="O212" s="198">
        <f t="shared" si="32"/>
        <v>0</v>
      </c>
      <c r="P212" s="198">
        <f t="shared" si="32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3">J220</f>
        <v>0</v>
      </c>
      <c r="K219" s="133">
        <f t="shared" si="33"/>
        <v>0</v>
      </c>
      <c r="L219" s="133">
        <f t="shared" si="33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3"/>
        <v>0</v>
      </c>
      <c r="K220" s="100">
        <f t="shared" si="33"/>
        <v>0</v>
      </c>
      <c r="L220" s="100">
        <f t="shared" si="33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3"/>
        <v>0</v>
      </c>
      <c r="K221" s="81">
        <f t="shared" si="33"/>
        <v>0</v>
      </c>
      <c r="L221" s="81">
        <f t="shared" si="33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4">J224</f>
        <v>0</v>
      </c>
      <c r="K223" s="199">
        <f t="shared" si="34"/>
        <v>0</v>
      </c>
      <c r="L223" s="199">
        <f t="shared" si="34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4"/>
        <v>0</v>
      </c>
      <c r="K224" s="199">
        <f t="shared" si="34"/>
        <v>0</v>
      </c>
      <c r="L224" s="199">
        <f t="shared" si="34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5">J232</f>
        <v>0</v>
      </c>
      <c r="K231" s="99">
        <f t="shared" si="35"/>
        <v>0</v>
      </c>
      <c r="L231" s="99">
        <f t="shared" si="35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6">SUM(J235:J236)</f>
        <v>0</v>
      </c>
      <c r="K234" s="80">
        <f t="shared" si="36"/>
        <v>0</v>
      </c>
      <c r="L234" s="80">
        <f t="shared" si="36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7">SUM(J238:J239)</f>
        <v>0</v>
      </c>
      <c r="K237" s="80">
        <f t="shared" si="37"/>
        <v>0</v>
      </c>
      <c r="L237" s="80">
        <f t="shared" si="37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8">J241</f>
        <v>0</v>
      </c>
      <c r="K240" s="80">
        <f t="shared" si="38"/>
        <v>0</v>
      </c>
      <c r="L240" s="80">
        <f t="shared" si="38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9">J253</f>
        <v>0</v>
      </c>
      <c r="K252" s="81">
        <f t="shared" si="39"/>
        <v>0</v>
      </c>
      <c r="L252" s="81">
        <f t="shared" si="39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9"/>
        <v>0</v>
      </c>
      <c r="K253" s="81">
        <f t="shared" si="39"/>
        <v>0</v>
      </c>
      <c r="L253" s="81">
        <f t="shared" si="39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40">J256</f>
        <v>0</v>
      </c>
      <c r="K255" s="81">
        <f t="shared" si="40"/>
        <v>0</v>
      </c>
      <c r="L255" s="81">
        <f t="shared" si="40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40"/>
        <v>0</v>
      </c>
      <c r="K256" s="81">
        <f t="shared" si="40"/>
        <v>0</v>
      </c>
      <c r="L256" s="81">
        <f t="shared" si="40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1">SUM(J265)</f>
        <v>0</v>
      </c>
      <c r="K264" s="80">
        <f t="shared" si="41"/>
        <v>0</v>
      </c>
      <c r="L264" s="80">
        <f t="shared" si="41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2">SUM(J267:J268)</f>
        <v>0</v>
      </c>
      <c r="K266" s="80">
        <f t="shared" si="42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3">SUM(J270:J271)</f>
        <v>0</v>
      </c>
      <c r="K269" s="80">
        <f t="shared" si="43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4">J285</f>
        <v>0</v>
      </c>
      <c r="K284" s="81">
        <f t="shared" si="44"/>
        <v>0</v>
      </c>
      <c r="L284" s="81">
        <f t="shared" si="44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4"/>
        <v>0</v>
      </c>
      <c r="K285" s="81">
        <f t="shared" si="44"/>
        <v>0</v>
      </c>
      <c r="L285" s="81">
        <f t="shared" si="44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5">J288</f>
        <v>0</v>
      </c>
      <c r="K287" s="81">
        <f t="shared" si="45"/>
        <v>0</v>
      </c>
      <c r="L287" s="81">
        <f t="shared" si="45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5"/>
        <v>0</v>
      </c>
      <c r="K288" s="81">
        <f t="shared" si="45"/>
        <v>0</v>
      </c>
      <c r="L288" s="81">
        <f t="shared" si="45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6">SUM(K297+K299+K302)</f>
        <v>0</v>
      </c>
      <c r="L296" s="80">
        <f t="shared" si="46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7">SUM(K300:K301)</f>
        <v>0</v>
      </c>
      <c r="L299" s="62">
        <f t="shared" si="47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8">SUM(K303:K304)</f>
        <v>0</v>
      </c>
      <c r="L302" s="62">
        <f t="shared" si="48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9">J318</f>
        <v>0</v>
      </c>
      <c r="K317" s="81">
        <f t="shared" si="49"/>
        <v>0</v>
      </c>
      <c r="L317" s="81">
        <f t="shared" si="49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9"/>
        <v>0</v>
      </c>
      <c r="K318" s="133">
        <f t="shared" si="49"/>
        <v>0</v>
      </c>
      <c r="L318" s="133">
        <f t="shared" si="49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50">J321</f>
        <v>0</v>
      </c>
      <c r="K320" s="81">
        <f t="shared" si="50"/>
        <v>0</v>
      </c>
      <c r="L320" s="81">
        <f t="shared" si="50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50"/>
        <v>0</v>
      </c>
      <c r="K321" s="81">
        <f t="shared" si="50"/>
        <v>0</v>
      </c>
      <c r="L321" s="81">
        <f t="shared" si="50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1">SUM(J330:J330)</f>
        <v>0</v>
      </c>
      <c r="K329" s="80">
        <f t="shared" si="51"/>
        <v>0</v>
      </c>
      <c r="L329" s="80">
        <f t="shared" si="51"/>
        <v>0</v>
      </c>
      <c r="M329" s="210">
        <f t="shared" si="51"/>
        <v>0</v>
      </c>
      <c r="N329" s="210">
        <f t="shared" si="51"/>
        <v>0</v>
      </c>
      <c r="O329" s="210">
        <f t="shared" si="51"/>
        <v>0</v>
      </c>
      <c r="P329" s="210">
        <f t="shared" si="51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2">SUM(J332:J333)</f>
        <v>0</v>
      </c>
      <c r="K331" s="80">
        <f t="shared" si="52"/>
        <v>0</v>
      </c>
      <c r="L331" s="80">
        <f t="shared" si="52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3">SUM(J335:J336)</f>
        <v>0</v>
      </c>
      <c r="K334" s="80">
        <f t="shared" si="53"/>
        <v>0</v>
      </c>
      <c r="L334" s="80">
        <f t="shared" si="53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4">J350</f>
        <v>0</v>
      </c>
      <c r="K349" s="81">
        <f t="shared" si="54"/>
        <v>0</v>
      </c>
      <c r="L349" s="81">
        <f t="shared" si="54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4"/>
        <v>0</v>
      </c>
      <c r="K350" s="133">
        <f t="shared" si="54"/>
        <v>0</v>
      </c>
      <c r="L350" s="133">
        <f t="shared" si="54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5">J353</f>
        <v>0</v>
      </c>
      <c r="K352" s="81">
        <f t="shared" si="55"/>
        <v>0</v>
      </c>
      <c r="L352" s="81">
        <f t="shared" si="55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5"/>
        <v>0</v>
      </c>
      <c r="J353" s="128">
        <f t="shared" si="55"/>
        <v>0</v>
      </c>
      <c r="K353" s="81">
        <f t="shared" si="55"/>
        <v>0</v>
      </c>
      <c r="L353" s="81">
        <f t="shared" si="55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6">J356</f>
        <v>0</v>
      </c>
      <c r="K355" s="81">
        <f t="shared" si="56"/>
        <v>0</v>
      </c>
      <c r="L355" s="81">
        <f t="shared" si="56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7">SUM(J357:J358)</f>
        <v>0</v>
      </c>
      <c r="K356" s="80">
        <f t="shared" si="57"/>
        <v>0</v>
      </c>
      <c r="L356" s="80">
        <f t="shared" si="57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14000</v>
      </c>
      <c r="J359" s="219">
        <f>SUM(J30+J176)</f>
        <v>14000</v>
      </c>
      <c r="K359" s="219">
        <f>SUM(K30+K176)</f>
        <v>14000</v>
      </c>
      <c r="L359" s="219">
        <f>SUM(L30+L176)</f>
        <v>14000</v>
      </c>
      <c r="M359" s="1"/>
      <c r="N359" s="1"/>
      <c r="O359" s="1"/>
      <c r="P359" s="1"/>
      <c r="Q359" s="237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34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_1"/>
  </protectedRanges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6:L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1.1023622047244095" right="0" top="0.15748031496062992" bottom="0" header="0" footer="0"/>
  <pageSetup paperSize="9" scale="76" firstPageNumber="0" fitToHeight="8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topLeftCell="A338" workbookViewId="0">
      <selection activeCell="G15" sqref="G15:K15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6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265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265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265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372" t="s">
        <v>272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75" t="s">
        <v>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61"/>
      <c r="B8" s="262"/>
      <c r="C8" s="262"/>
      <c r="D8" s="262"/>
      <c r="E8" s="262"/>
      <c r="F8" s="262"/>
      <c r="G8" s="377" t="s">
        <v>7</v>
      </c>
      <c r="H8" s="377"/>
      <c r="I8" s="377"/>
      <c r="J8" s="377"/>
      <c r="K8" s="377"/>
      <c r="L8" s="262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78" t="s">
        <v>296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F10" s="367"/>
      <c r="G10" s="379" t="s">
        <v>297</v>
      </c>
      <c r="H10" s="379"/>
      <c r="I10" s="379"/>
      <c r="J10" s="379"/>
      <c r="K10" s="379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F11" s="367"/>
      <c r="G11" s="380" t="s">
        <v>9</v>
      </c>
      <c r="H11" s="380"/>
      <c r="I11" s="380"/>
      <c r="J11" s="380"/>
      <c r="K11" s="3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F12" s="3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78" t="s">
        <v>10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F14" s="36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F15" s="367"/>
      <c r="G15" s="379" t="s">
        <v>306</v>
      </c>
      <c r="H15" s="379"/>
      <c r="I15" s="379"/>
      <c r="J15" s="379"/>
      <c r="K15" s="379"/>
      <c r="M15" s="1"/>
      <c r="N15" s="1"/>
      <c r="O15" s="1"/>
      <c r="P15" s="1"/>
    </row>
    <row r="16" spans="1:36" ht="11.25" customHeight="1">
      <c r="G16" s="381" t="s">
        <v>11</v>
      </c>
      <c r="H16" s="381"/>
      <c r="I16" s="381"/>
      <c r="J16" s="381"/>
      <c r="K16" s="381"/>
      <c r="M16" s="1"/>
      <c r="N16" s="1"/>
      <c r="O16" s="1"/>
      <c r="P16" s="1"/>
    </row>
    <row r="17" spans="1:18">
      <c r="A17" s="264"/>
      <c r="B17" s="265"/>
      <c r="C17" s="265"/>
      <c r="D17" s="265"/>
      <c r="E17" s="382" t="s">
        <v>287</v>
      </c>
      <c r="F17" s="382"/>
      <c r="G17" s="382"/>
      <c r="H17" s="382"/>
      <c r="I17" s="382"/>
      <c r="J17" s="382"/>
      <c r="K17" s="382"/>
      <c r="L17" s="265"/>
      <c r="M17" s="1"/>
      <c r="N17" s="1"/>
      <c r="O17" s="1"/>
      <c r="P17" s="1"/>
    </row>
    <row r="18" spans="1:18" ht="12" customHeight="1">
      <c r="A18" s="383" t="s">
        <v>12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22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3"/>
      <c r="K19" s="24"/>
      <c r="L19" s="25" t="s">
        <v>13</v>
      </c>
      <c r="M19" s="22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6" t="s">
        <v>14</v>
      </c>
      <c r="K20" s="27"/>
      <c r="L20" s="28">
        <v>13</v>
      </c>
      <c r="M20" s="22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29"/>
      <c r="H21" s="1"/>
      <c r="I21" s="30"/>
      <c r="J21" s="30"/>
      <c r="K21" s="31" t="s">
        <v>15</v>
      </c>
      <c r="L21" s="32" t="s">
        <v>290</v>
      </c>
      <c r="M21" s="22"/>
      <c r="N21" s="1"/>
      <c r="O21" s="1"/>
      <c r="P21" s="1"/>
    </row>
    <row r="22" spans="1:18" ht="12.75" customHeight="1">
      <c r="A22" s="1"/>
      <c r="B22" s="1"/>
      <c r="C22" s="384"/>
      <c r="D22" s="385"/>
      <c r="E22" s="385"/>
      <c r="F22" s="385"/>
      <c r="G22" s="385"/>
      <c r="H22" s="385"/>
      <c r="I22" s="385"/>
      <c r="J22" s="33"/>
      <c r="K22" s="31" t="s">
        <v>17</v>
      </c>
      <c r="L22" s="32" t="s">
        <v>273</v>
      </c>
      <c r="M22" s="22"/>
      <c r="N22" s="1"/>
      <c r="O22" s="1"/>
      <c r="P22" s="1"/>
    </row>
    <row r="23" spans="1:18" ht="12" customHeight="1">
      <c r="A23" s="1"/>
      <c r="B23" s="1"/>
      <c r="C23" s="264"/>
      <c r="D23" s="33"/>
      <c r="E23" s="33"/>
      <c r="F23" s="33"/>
      <c r="G23" s="34"/>
      <c r="H23" s="35"/>
      <c r="I23" s="33"/>
      <c r="J23" s="260" t="s">
        <v>18</v>
      </c>
      <c r="K23" s="37"/>
      <c r="L23" s="32" t="s">
        <v>288</v>
      </c>
      <c r="M23" s="22"/>
      <c r="N23" s="1"/>
      <c r="O23" s="1"/>
      <c r="P23" s="1"/>
    </row>
    <row r="24" spans="1:18" ht="12.75" customHeight="1">
      <c r="A24" s="1"/>
      <c r="B24" s="1"/>
      <c r="C24" s="264"/>
      <c r="D24" s="33"/>
      <c r="E24" s="33"/>
      <c r="F24" s="33"/>
      <c r="G24" s="267" t="s">
        <v>19</v>
      </c>
      <c r="H24" s="39"/>
      <c r="I24" s="40"/>
      <c r="J24" s="41"/>
      <c r="K24" s="32"/>
      <c r="L24" s="32" t="s">
        <v>289</v>
      </c>
      <c r="M24" s="22"/>
      <c r="N24" s="1"/>
      <c r="O24" s="1"/>
      <c r="P24" s="1"/>
    </row>
    <row r="25" spans="1:18" ht="13.5" customHeight="1">
      <c r="A25" s="1"/>
      <c r="B25" s="1"/>
      <c r="C25" s="264"/>
      <c r="D25" s="33"/>
      <c r="E25" s="33"/>
      <c r="F25" s="33"/>
      <c r="G25" s="374" t="s">
        <v>21</v>
      </c>
      <c r="H25" s="374"/>
      <c r="I25" s="42" t="s">
        <v>22</v>
      </c>
      <c r="J25" s="43" t="s">
        <v>267</v>
      </c>
      <c r="K25" s="32" t="s">
        <v>20</v>
      </c>
      <c r="L25" s="32" t="s">
        <v>20</v>
      </c>
      <c r="M25" s="22"/>
      <c r="N25" s="1"/>
      <c r="O25" s="1"/>
      <c r="P25" s="1"/>
    </row>
    <row r="26" spans="1:18" ht="14.25" customHeight="1">
      <c r="A26" s="44"/>
      <c r="B26" s="44"/>
      <c r="C26" s="44"/>
      <c r="D26" s="44"/>
      <c r="E26" s="44"/>
      <c r="F26" s="45"/>
      <c r="G26" s="46"/>
      <c r="H26" s="1"/>
      <c r="I26" s="46"/>
      <c r="J26" s="46"/>
      <c r="K26" s="47"/>
      <c r="L26" s="48" t="s">
        <v>24</v>
      </c>
      <c r="M26" s="49"/>
      <c r="N26" s="1"/>
      <c r="O26" s="1"/>
      <c r="P26" s="1"/>
    </row>
    <row r="27" spans="1:18" ht="24" customHeight="1">
      <c r="A27" s="392" t="s">
        <v>25</v>
      </c>
      <c r="B27" s="393"/>
      <c r="C27" s="393"/>
      <c r="D27" s="393"/>
      <c r="E27" s="393"/>
      <c r="F27" s="393"/>
      <c r="G27" s="396" t="s">
        <v>26</v>
      </c>
      <c r="H27" s="398" t="s">
        <v>27</v>
      </c>
      <c r="I27" s="400" t="s">
        <v>28</v>
      </c>
      <c r="J27" s="401"/>
      <c r="K27" s="402" t="s">
        <v>29</v>
      </c>
      <c r="L27" s="404" t="s">
        <v>30</v>
      </c>
      <c r="M27" s="49"/>
      <c r="N27" s="1"/>
      <c r="O27" s="1"/>
      <c r="P27" s="1"/>
    </row>
    <row r="28" spans="1:18" ht="46.5" customHeight="1">
      <c r="A28" s="394"/>
      <c r="B28" s="395"/>
      <c r="C28" s="395"/>
      <c r="D28" s="395"/>
      <c r="E28" s="395"/>
      <c r="F28" s="395"/>
      <c r="G28" s="397"/>
      <c r="H28" s="399"/>
      <c r="I28" s="50" t="s">
        <v>31</v>
      </c>
      <c r="J28" s="51" t="s">
        <v>32</v>
      </c>
      <c r="K28" s="403"/>
      <c r="L28" s="405"/>
      <c r="M28" s="1"/>
      <c r="N28" s="1"/>
      <c r="O28" s="1"/>
      <c r="P28" s="1"/>
      <c r="Q28" s="1"/>
    </row>
    <row r="29" spans="1:18" ht="11.25" customHeight="1">
      <c r="A29" s="386" t="s">
        <v>33</v>
      </c>
      <c r="B29" s="387"/>
      <c r="C29" s="387"/>
      <c r="D29" s="387"/>
      <c r="E29" s="387"/>
      <c r="F29" s="388"/>
      <c r="G29" s="52">
        <v>2</v>
      </c>
      <c r="H29" s="53">
        <v>3</v>
      </c>
      <c r="I29" s="54" t="s">
        <v>34</v>
      </c>
      <c r="J29" s="55" t="s">
        <v>35</v>
      </c>
      <c r="K29" s="56">
        <v>6</v>
      </c>
      <c r="L29" s="56">
        <v>7</v>
      </c>
      <c r="M29" s="1"/>
      <c r="N29" s="1"/>
      <c r="O29" s="1"/>
      <c r="P29" s="1"/>
      <c r="Q29" s="1"/>
    </row>
    <row r="30" spans="1:18" s="65" customFormat="1" ht="14.25" customHeight="1">
      <c r="A30" s="57">
        <v>2</v>
      </c>
      <c r="B30" s="57"/>
      <c r="C30" s="58"/>
      <c r="D30" s="59"/>
      <c r="E30" s="57"/>
      <c r="F30" s="60"/>
      <c r="G30" s="59" t="s">
        <v>36</v>
      </c>
      <c r="H30" s="61">
        <v>1</v>
      </c>
      <c r="I30" s="62">
        <f>SUM(I31+I42+I61+I82+I89+I109+I131+I150+I160)</f>
        <v>4500</v>
      </c>
      <c r="J30" s="62">
        <f>SUM(J31+J42+J61+J82+J89+J109+J131+J150+J160)</f>
        <v>4500</v>
      </c>
      <c r="K30" s="63">
        <f>SUM(K31+K42+K61+K82+K89+K109+K131+K150+K160)</f>
        <v>4500</v>
      </c>
      <c r="L30" s="62">
        <f>SUM(L31+L42+L61+L82+L89+L109+L131+L150+L160)</f>
        <v>4500</v>
      </c>
      <c r="M30" s="64"/>
      <c r="N30" s="64"/>
      <c r="O30" s="64"/>
      <c r="P30" s="64"/>
      <c r="Q30" s="64"/>
    </row>
    <row r="31" spans="1:18" ht="16.5" customHeight="1">
      <c r="A31" s="66">
        <v>2</v>
      </c>
      <c r="B31" s="67">
        <v>1</v>
      </c>
      <c r="C31" s="68"/>
      <c r="D31" s="69"/>
      <c r="E31" s="70"/>
      <c r="F31" s="71"/>
      <c r="G31" s="72" t="s">
        <v>37</v>
      </c>
      <c r="H31" s="61">
        <v>2</v>
      </c>
      <c r="I31" s="62">
        <f>SUM(I32+I38)</f>
        <v>0</v>
      </c>
      <c r="J31" s="62">
        <f>SUM(J32+J38)</f>
        <v>0</v>
      </c>
      <c r="K31" s="73">
        <f>SUM(K32+K38)</f>
        <v>0</v>
      </c>
      <c r="L31" s="74">
        <f>SUM(L32+L38)</f>
        <v>0</v>
      </c>
      <c r="M31" s="1"/>
      <c r="N31" s="1"/>
      <c r="O31" s="1"/>
      <c r="P31" s="1"/>
      <c r="Q31" s="1"/>
    </row>
    <row r="32" spans="1:18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38</v>
      </c>
      <c r="H32" s="61">
        <v>3</v>
      </c>
      <c r="I32" s="80">
        <f>SUM(I33)</f>
        <v>0</v>
      </c>
      <c r="J32" s="80">
        <f t="shared" ref="J32:L34" si="0">SUM(J33)</f>
        <v>0</v>
      </c>
      <c r="K32" s="81">
        <f t="shared" si="0"/>
        <v>0</v>
      </c>
      <c r="L32" s="80">
        <f t="shared" si="0"/>
        <v>0</v>
      </c>
      <c r="M32" s="1"/>
      <c r="N32" s="1"/>
      <c r="O32" s="1"/>
      <c r="P32" s="1"/>
      <c r="Q32" s="82"/>
      <c r="R32" s="83"/>
    </row>
    <row r="33" spans="1:19" ht="13.5" customHeight="1">
      <c r="A33" s="84">
        <v>2</v>
      </c>
      <c r="B33" s="75">
        <v>1</v>
      </c>
      <c r="C33" s="76">
        <v>1</v>
      </c>
      <c r="D33" s="77">
        <v>1</v>
      </c>
      <c r="E33" s="75"/>
      <c r="F33" s="78"/>
      <c r="G33" s="77" t="s">
        <v>38</v>
      </c>
      <c r="H33" s="61">
        <v>4</v>
      </c>
      <c r="I33" s="62">
        <f>SUM(I34+I36)</f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1"/>
      <c r="N33" s="1"/>
      <c r="O33" s="1"/>
      <c r="P33" s="1"/>
      <c r="Q33" s="82"/>
      <c r="R33" s="82"/>
    </row>
    <row r="34" spans="1:19" ht="14.25" customHeight="1">
      <c r="A34" s="84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7" t="s">
        <v>39</v>
      </c>
      <c r="H34" s="61">
        <v>5</v>
      </c>
      <c r="I34" s="81">
        <f>SUM(I35)</f>
        <v>0</v>
      </c>
      <c r="J34" s="81">
        <f t="shared" si="0"/>
        <v>0</v>
      </c>
      <c r="K34" s="81">
        <f t="shared" si="0"/>
        <v>0</v>
      </c>
      <c r="L34" s="81">
        <f t="shared" si="0"/>
        <v>0</v>
      </c>
      <c r="M34" s="1"/>
      <c r="N34" s="1"/>
      <c r="O34" s="1"/>
      <c r="P34" s="1"/>
      <c r="Q34" s="82"/>
      <c r="R34" s="82"/>
    </row>
    <row r="35" spans="1:19" ht="14.25" customHeight="1">
      <c r="A35" s="84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7" t="s">
        <v>39</v>
      </c>
      <c r="H35" s="61">
        <v>6</v>
      </c>
      <c r="I35" s="85"/>
      <c r="J35" s="86"/>
      <c r="K35" s="86"/>
      <c r="L35" s="86"/>
      <c r="M35" s="1"/>
      <c r="N35" s="1"/>
      <c r="O35" s="1"/>
      <c r="P35" s="1"/>
      <c r="Q35" s="82"/>
      <c r="R35" s="82"/>
    </row>
    <row r="36" spans="1:19" ht="12.75" customHeight="1">
      <c r="A36" s="84">
        <v>2</v>
      </c>
      <c r="B36" s="75">
        <v>1</v>
      </c>
      <c r="C36" s="76">
        <v>1</v>
      </c>
      <c r="D36" s="77">
        <v>1</v>
      </c>
      <c r="E36" s="75">
        <v>2</v>
      </c>
      <c r="F36" s="78"/>
      <c r="G36" s="77" t="s">
        <v>40</v>
      </c>
      <c r="H36" s="61">
        <v>7</v>
      </c>
      <c r="I36" s="81">
        <f>I37</f>
        <v>0</v>
      </c>
      <c r="J36" s="81">
        <f t="shared" ref="J36:L36" si="1">J37</f>
        <v>0</v>
      </c>
      <c r="K36" s="81">
        <f>K37</f>
        <v>0</v>
      </c>
      <c r="L36" s="81">
        <f t="shared" si="1"/>
        <v>0</v>
      </c>
      <c r="M36" s="1"/>
      <c r="N36" s="1"/>
      <c r="O36" s="1"/>
      <c r="P36" s="1"/>
      <c r="Q36" s="82"/>
      <c r="R36" s="82"/>
    </row>
    <row r="37" spans="1:19" ht="12.75" customHeight="1">
      <c r="A37" s="84">
        <v>2</v>
      </c>
      <c r="B37" s="75">
        <v>1</v>
      </c>
      <c r="C37" s="76">
        <v>1</v>
      </c>
      <c r="D37" s="77">
        <v>1</v>
      </c>
      <c r="E37" s="75">
        <v>2</v>
      </c>
      <c r="F37" s="78">
        <v>1</v>
      </c>
      <c r="G37" s="77" t="s">
        <v>40</v>
      </c>
      <c r="H37" s="61">
        <v>8</v>
      </c>
      <c r="I37" s="86"/>
      <c r="J37" s="87"/>
      <c r="K37" s="86"/>
      <c r="L37" s="87"/>
      <c r="M37" s="1"/>
      <c r="N37" s="1"/>
      <c r="O37" s="1"/>
      <c r="P37" s="1"/>
      <c r="Q37" s="82"/>
      <c r="R37" s="82"/>
    </row>
    <row r="38" spans="1:19" ht="13.5" customHeight="1">
      <c r="A38" s="84">
        <v>2</v>
      </c>
      <c r="B38" s="75">
        <v>1</v>
      </c>
      <c r="C38" s="76">
        <v>2</v>
      </c>
      <c r="D38" s="77"/>
      <c r="E38" s="75"/>
      <c r="F38" s="78"/>
      <c r="G38" s="79" t="s">
        <v>41</v>
      </c>
      <c r="H38" s="61">
        <v>9</v>
      </c>
      <c r="I38" s="81">
        <f>I39</f>
        <v>0</v>
      </c>
      <c r="J38" s="80">
        <f t="shared" ref="J38:L39" si="2">J39</f>
        <v>0</v>
      </c>
      <c r="K38" s="81">
        <f t="shared" si="2"/>
        <v>0</v>
      </c>
      <c r="L38" s="80">
        <f t="shared" si="2"/>
        <v>0</v>
      </c>
      <c r="M38" s="1"/>
      <c r="N38" s="1"/>
      <c r="O38" s="1"/>
      <c r="P38" s="1"/>
      <c r="Q38" s="82"/>
      <c r="R38" s="82"/>
    </row>
    <row r="39" spans="1:19" ht="15.75">
      <c r="A39" s="84">
        <v>2</v>
      </c>
      <c r="B39" s="75">
        <v>1</v>
      </c>
      <c r="C39" s="76">
        <v>2</v>
      </c>
      <c r="D39" s="77">
        <v>1</v>
      </c>
      <c r="E39" s="75"/>
      <c r="F39" s="78"/>
      <c r="G39" s="77" t="s">
        <v>41</v>
      </c>
      <c r="H39" s="61">
        <v>10</v>
      </c>
      <c r="I39" s="81">
        <f>I40</f>
        <v>0</v>
      </c>
      <c r="J39" s="80">
        <f t="shared" si="2"/>
        <v>0</v>
      </c>
      <c r="K39" s="80">
        <f t="shared" si="2"/>
        <v>0</v>
      </c>
      <c r="L39" s="80">
        <f t="shared" si="2"/>
        <v>0</v>
      </c>
      <c r="M39" s="1"/>
      <c r="N39" s="1"/>
      <c r="O39" s="1"/>
      <c r="P39" s="1"/>
      <c r="Q39" s="82"/>
      <c r="R39" s="83"/>
    </row>
    <row r="40" spans="1:19" ht="13.5" customHeight="1">
      <c r="A40" s="84">
        <v>2</v>
      </c>
      <c r="B40" s="75">
        <v>1</v>
      </c>
      <c r="C40" s="76">
        <v>2</v>
      </c>
      <c r="D40" s="77">
        <v>1</v>
      </c>
      <c r="E40" s="75">
        <v>1</v>
      </c>
      <c r="F40" s="78"/>
      <c r="G40" s="77" t="s">
        <v>41</v>
      </c>
      <c r="H40" s="61">
        <v>11</v>
      </c>
      <c r="I40" s="80">
        <f>I41</f>
        <v>0</v>
      </c>
      <c r="J40" s="80">
        <f>J41</f>
        <v>0</v>
      </c>
      <c r="K40" s="80">
        <f>K41</f>
        <v>0</v>
      </c>
      <c r="L40" s="80">
        <f>L41</f>
        <v>0</v>
      </c>
      <c r="M40" s="1"/>
      <c r="N40" s="1"/>
      <c r="O40" s="1"/>
      <c r="P40" s="1"/>
      <c r="Q40" s="82"/>
      <c r="R40" s="82"/>
    </row>
    <row r="41" spans="1:19" ht="14.25" customHeight="1">
      <c r="A41" s="84">
        <v>2</v>
      </c>
      <c r="B41" s="75">
        <v>1</v>
      </c>
      <c r="C41" s="76">
        <v>2</v>
      </c>
      <c r="D41" s="77">
        <v>1</v>
      </c>
      <c r="E41" s="75">
        <v>1</v>
      </c>
      <c r="F41" s="78">
        <v>1</v>
      </c>
      <c r="G41" s="77" t="s">
        <v>41</v>
      </c>
      <c r="H41" s="61">
        <v>12</v>
      </c>
      <c r="I41" s="87"/>
      <c r="J41" s="86"/>
      <c r="K41" s="86"/>
      <c r="L41" s="86"/>
      <c r="M41" s="1"/>
      <c r="N41" s="1"/>
      <c r="O41" s="1"/>
      <c r="P41" s="1"/>
      <c r="Q41" s="82"/>
      <c r="R41" s="82"/>
    </row>
    <row r="42" spans="1:19" ht="26.25" customHeight="1">
      <c r="A42" s="88">
        <v>2</v>
      </c>
      <c r="B42" s="89">
        <v>2</v>
      </c>
      <c r="C42" s="68"/>
      <c r="D42" s="69"/>
      <c r="E42" s="70"/>
      <c r="F42" s="71"/>
      <c r="G42" s="72" t="s">
        <v>42</v>
      </c>
      <c r="H42" s="61">
        <v>13</v>
      </c>
      <c r="I42" s="90">
        <f>I43</f>
        <v>4500</v>
      </c>
      <c r="J42" s="91">
        <f t="shared" ref="J42:L44" si="3">J43</f>
        <v>4500</v>
      </c>
      <c r="K42" s="90">
        <f t="shared" si="3"/>
        <v>4500</v>
      </c>
      <c r="L42" s="90">
        <f t="shared" si="3"/>
        <v>4500</v>
      </c>
      <c r="M42" s="1"/>
      <c r="N42" s="1"/>
      <c r="O42" s="1"/>
      <c r="P42" s="1"/>
      <c r="Q42" s="1"/>
    </row>
    <row r="43" spans="1:19" ht="27" customHeight="1">
      <c r="A43" s="84">
        <v>2</v>
      </c>
      <c r="B43" s="75">
        <v>2</v>
      </c>
      <c r="C43" s="76">
        <v>1</v>
      </c>
      <c r="D43" s="77"/>
      <c r="E43" s="75"/>
      <c r="F43" s="78"/>
      <c r="G43" s="92" t="s">
        <v>42</v>
      </c>
      <c r="H43" s="61">
        <v>14</v>
      </c>
      <c r="I43" s="80">
        <f>I44</f>
        <v>4500</v>
      </c>
      <c r="J43" s="81">
        <f t="shared" si="3"/>
        <v>4500</v>
      </c>
      <c r="K43" s="80">
        <f t="shared" si="3"/>
        <v>4500</v>
      </c>
      <c r="L43" s="81">
        <f t="shared" si="3"/>
        <v>4500</v>
      </c>
      <c r="M43" s="1"/>
      <c r="N43" s="1"/>
      <c r="O43" s="1"/>
      <c r="P43" s="1"/>
      <c r="Q43" s="82"/>
      <c r="R43" s="83"/>
      <c r="S43" s="82"/>
    </row>
    <row r="44" spans="1:19" ht="15.75">
      <c r="A44" s="84">
        <v>2</v>
      </c>
      <c r="B44" s="75">
        <v>2</v>
      </c>
      <c r="C44" s="76">
        <v>1</v>
      </c>
      <c r="D44" s="77">
        <v>1</v>
      </c>
      <c r="E44" s="75"/>
      <c r="F44" s="78"/>
      <c r="G44" s="92" t="s">
        <v>42</v>
      </c>
      <c r="H44" s="61">
        <v>15</v>
      </c>
      <c r="I44" s="80">
        <f>I45</f>
        <v>4500</v>
      </c>
      <c r="J44" s="81">
        <f t="shared" si="3"/>
        <v>4500</v>
      </c>
      <c r="K44" s="93">
        <f t="shared" si="3"/>
        <v>4500</v>
      </c>
      <c r="L44" s="93">
        <f t="shared" si="3"/>
        <v>4500</v>
      </c>
      <c r="M44" s="1"/>
      <c r="N44" s="1"/>
      <c r="O44" s="1"/>
      <c r="P44" s="1"/>
      <c r="Q44" s="82"/>
      <c r="R44" s="82"/>
      <c r="S44" s="83"/>
    </row>
    <row r="45" spans="1:19" ht="24.75" customHeight="1">
      <c r="A45" s="94">
        <v>2</v>
      </c>
      <c r="B45" s="95">
        <v>2</v>
      </c>
      <c r="C45" s="96">
        <v>1</v>
      </c>
      <c r="D45" s="97">
        <v>1</v>
      </c>
      <c r="E45" s="95">
        <v>1</v>
      </c>
      <c r="F45" s="98"/>
      <c r="G45" s="92" t="s">
        <v>42</v>
      </c>
      <c r="H45" s="61">
        <v>16</v>
      </c>
      <c r="I45" s="99">
        <f>SUM(I46:I60)</f>
        <v>4500</v>
      </c>
      <c r="J45" s="99">
        <f>SUM(J46:J60)</f>
        <v>4500</v>
      </c>
      <c r="K45" s="100">
        <f>SUM(K46:K60)</f>
        <v>4500</v>
      </c>
      <c r="L45" s="100">
        <f>SUM(L46:L60)</f>
        <v>4500</v>
      </c>
      <c r="M45" s="1"/>
      <c r="N45" s="1"/>
      <c r="O45" s="1"/>
      <c r="P45" s="1"/>
      <c r="Q45" s="82"/>
      <c r="R45" s="82"/>
      <c r="S45" s="83"/>
    </row>
    <row r="46" spans="1:19" ht="15.75">
      <c r="A46" s="101">
        <v>2</v>
      </c>
      <c r="B46" s="102">
        <v>2</v>
      </c>
      <c r="C46" s="103">
        <v>1</v>
      </c>
      <c r="D46" s="104">
        <v>1</v>
      </c>
      <c r="E46" s="102">
        <v>1</v>
      </c>
      <c r="F46" s="105">
        <v>1</v>
      </c>
      <c r="G46" s="104" t="s">
        <v>43</v>
      </c>
      <c r="H46" s="61">
        <v>17</v>
      </c>
      <c r="I46" s="86"/>
      <c r="J46" s="86"/>
      <c r="K46" s="86"/>
      <c r="L46" s="86"/>
      <c r="M46" s="1"/>
      <c r="N46" s="1"/>
      <c r="O46" s="1"/>
      <c r="P46" s="1"/>
      <c r="Q46" s="82"/>
      <c r="R46" s="82"/>
      <c r="S46" s="83"/>
    </row>
    <row r="47" spans="1:19" ht="26.25" customHeight="1">
      <c r="A47" s="101">
        <v>2</v>
      </c>
      <c r="B47" s="102">
        <v>2</v>
      </c>
      <c r="C47" s="103">
        <v>1</v>
      </c>
      <c r="D47" s="104">
        <v>1</v>
      </c>
      <c r="E47" s="102">
        <v>1</v>
      </c>
      <c r="F47" s="106">
        <v>2</v>
      </c>
      <c r="G47" s="104" t="s">
        <v>44</v>
      </c>
      <c r="H47" s="61">
        <v>18</v>
      </c>
      <c r="I47" s="86"/>
      <c r="J47" s="86"/>
      <c r="K47" s="86"/>
      <c r="L47" s="86"/>
      <c r="M47" s="1"/>
      <c r="N47" s="1"/>
      <c r="O47" s="1"/>
      <c r="P47" s="1"/>
      <c r="Q47" s="82"/>
      <c r="R47" s="82"/>
      <c r="S47" s="83"/>
    </row>
    <row r="48" spans="1:19" ht="26.25" customHeight="1">
      <c r="A48" s="101">
        <v>2</v>
      </c>
      <c r="B48" s="102">
        <v>2</v>
      </c>
      <c r="C48" s="103">
        <v>1</v>
      </c>
      <c r="D48" s="104">
        <v>1</v>
      </c>
      <c r="E48" s="102">
        <v>1</v>
      </c>
      <c r="F48" s="106">
        <v>5</v>
      </c>
      <c r="G48" s="104" t="s">
        <v>45</v>
      </c>
      <c r="H48" s="61">
        <v>19</v>
      </c>
      <c r="I48" s="86"/>
      <c r="J48" s="86"/>
      <c r="K48" s="86"/>
      <c r="L48" s="86"/>
      <c r="M48" s="1"/>
      <c r="N48" s="1"/>
      <c r="O48" s="1"/>
      <c r="P48" s="1"/>
      <c r="Q48" s="82"/>
      <c r="R48" s="82"/>
      <c r="S48" s="83"/>
    </row>
    <row r="49" spans="1:19" ht="27" customHeight="1">
      <c r="A49" s="101">
        <v>2</v>
      </c>
      <c r="B49" s="102">
        <v>2</v>
      </c>
      <c r="C49" s="103">
        <v>1</v>
      </c>
      <c r="D49" s="104">
        <v>1</v>
      </c>
      <c r="E49" s="102">
        <v>1</v>
      </c>
      <c r="F49" s="106">
        <v>6</v>
      </c>
      <c r="G49" s="104" t="s">
        <v>46</v>
      </c>
      <c r="H49" s="61">
        <v>20</v>
      </c>
      <c r="I49" s="86"/>
      <c r="J49" s="86"/>
      <c r="K49" s="86"/>
      <c r="L49" s="86"/>
      <c r="M49" s="1"/>
      <c r="N49" s="1"/>
      <c r="O49" s="1"/>
      <c r="P49" s="1"/>
      <c r="Q49" s="82"/>
      <c r="R49" s="82"/>
      <c r="S49" s="83"/>
    </row>
    <row r="50" spans="1:19" ht="26.25" customHeight="1">
      <c r="A50" s="107">
        <v>2</v>
      </c>
      <c r="B50" s="108">
        <v>2</v>
      </c>
      <c r="C50" s="109">
        <v>1</v>
      </c>
      <c r="D50" s="110">
        <v>1</v>
      </c>
      <c r="E50" s="108">
        <v>1</v>
      </c>
      <c r="F50" s="111">
        <v>7</v>
      </c>
      <c r="G50" s="110" t="s">
        <v>47</v>
      </c>
      <c r="H50" s="61">
        <v>21</v>
      </c>
      <c r="I50" s="86"/>
      <c r="J50" s="86"/>
      <c r="K50" s="86"/>
      <c r="L50" s="86"/>
      <c r="M50" s="1"/>
      <c r="N50" s="1"/>
      <c r="O50" s="1"/>
      <c r="P50" s="1"/>
      <c r="Q50" s="82"/>
      <c r="R50" s="82"/>
      <c r="S50" s="83"/>
    </row>
    <row r="51" spans="1:19" ht="12" customHeight="1">
      <c r="A51" s="101">
        <v>2</v>
      </c>
      <c r="B51" s="102">
        <v>2</v>
      </c>
      <c r="C51" s="103">
        <v>1</v>
      </c>
      <c r="D51" s="104">
        <v>1</v>
      </c>
      <c r="E51" s="102">
        <v>1</v>
      </c>
      <c r="F51" s="106">
        <v>11</v>
      </c>
      <c r="G51" s="104" t="s">
        <v>48</v>
      </c>
      <c r="H51" s="61">
        <v>22</v>
      </c>
      <c r="I51" s="87"/>
      <c r="J51" s="86"/>
      <c r="K51" s="86"/>
      <c r="L51" s="86"/>
      <c r="M51" s="1"/>
      <c r="N51" s="1"/>
      <c r="O51" s="1"/>
      <c r="P51" s="1"/>
      <c r="Q51" s="82"/>
      <c r="R51" s="82"/>
      <c r="S51" s="83"/>
    </row>
    <row r="52" spans="1:19" ht="15.75" customHeight="1">
      <c r="A52" s="112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61">
        <v>23</v>
      </c>
      <c r="I52" s="117"/>
      <c r="J52" s="86"/>
      <c r="K52" s="86"/>
      <c r="L52" s="86"/>
      <c r="M52" s="1"/>
      <c r="N52" s="1"/>
      <c r="O52" s="1"/>
      <c r="P52" s="1"/>
      <c r="Q52" s="82"/>
      <c r="R52" s="82"/>
      <c r="S52" s="83"/>
    </row>
    <row r="53" spans="1:19" ht="25.5">
      <c r="A53" s="101">
        <v>2</v>
      </c>
      <c r="B53" s="102">
        <v>2</v>
      </c>
      <c r="C53" s="103">
        <v>1</v>
      </c>
      <c r="D53" s="103">
        <v>1</v>
      </c>
      <c r="E53" s="103">
        <v>1</v>
      </c>
      <c r="F53" s="106">
        <v>14</v>
      </c>
      <c r="G53" s="118" t="s">
        <v>50</v>
      </c>
      <c r="H53" s="61">
        <v>24</v>
      </c>
      <c r="I53" s="87"/>
      <c r="J53" s="87"/>
      <c r="K53" s="87"/>
      <c r="L53" s="87"/>
      <c r="M53" s="1"/>
      <c r="N53" s="1"/>
      <c r="O53" s="1"/>
      <c r="P53" s="1"/>
      <c r="Q53" s="82"/>
      <c r="R53" s="82"/>
      <c r="S53" s="83"/>
    </row>
    <row r="54" spans="1:19" ht="27.75" customHeight="1">
      <c r="A54" s="101">
        <v>2</v>
      </c>
      <c r="B54" s="102">
        <v>2</v>
      </c>
      <c r="C54" s="103">
        <v>1</v>
      </c>
      <c r="D54" s="103">
        <v>1</v>
      </c>
      <c r="E54" s="103">
        <v>1</v>
      </c>
      <c r="F54" s="106">
        <v>15</v>
      </c>
      <c r="G54" s="119" t="s">
        <v>51</v>
      </c>
      <c r="H54" s="61">
        <v>25</v>
      </c>
      <c r="I54" s="87"/>
      <c r="J54" s="86"/>
      <c r="K54" s="86"/>
      <c r="L54" s="86"/>
      <c r="M54" s="1"/>
      <c r="N54" s="1"/>
      <c r="O54" s="1"/>
      <c r="P54" s="1"/>
      <c r="Q54" s="82"/>
      <c r="R54" s="82"/>
      <c r="S54" s="83"/>
    </row>
    <row r="55" spans="1:19" ht="15.75">
      <c r="A55" s="101">
        <v>2</v>
      </c>
      <c r="B55" s="102">
        <v>2</v>
      </c>
      <c r="C55" s="103">
        <v>1</v>
      </c>
      <c r="D55" s="103">
        <v>1</v>
      </c>
      <c r="E55" s="103">
        <v>1</v>
      </c>
      <c r="F55" s="106">
        <v>16</v>
      </c>
      <c r="G55" s="104" t="s">
        <v>52</v>
      </c>
      <c r="H55" s="61">
        <v>26</v>
      </c>
      <c r="I55" s="87"/>
      <c r="J55" s="86"/>
      <c r="K55" s="86"/>
      <c r="L55" s="86"/>
      <c r="M55" s="1"/>
      <c r="N55" s="1"/>
      <c r="O55" s="1"/>
      <c r="P55" s="1"/>
      <c r="Q55" s="82"/>
      <c r="R55" s="82"/>
      <c r="S55" s="83"/>
    </row>
    <row r="56" spans="1:19" ht="27.75" customHeight="1">
      <c r="A56" s="101">
        <v>2</v>
      </c>
      <c r="B56" s="102">
        <v>2</v>
      </c>
      <c r="C56" s="103">
        <v>1</v>
      </c>
      <c r="D56" s="103">
        <v>1</v>
      </c>
      <c r="E56" s="103">
        <v>1</v>
      </c>
      <c r="F56" s="106">
        <v>17</v>
      </c>
      <c r="G56" s="104" t="s">
        <v>53</v>
      </c>
      <c r="H56" s="61">
        <v>27</v>
      </c>
      <c r="I56" s="87"/>
      <c r="J56" s="87"/>
      <c r="K56" s="87"/>
      <c r="L56" s="87"/>
      <c r="M56" s="1"/>
      <c r="N56" s="1"/>
      <c r="O56" s="1"/>
      <c r="P56" s="1"/>
      <c r="Q56" s="82"/>
      <c r="R56" s="82"/>
      <c r="S56" s="83"/>
    </row>
    <row r="57" spans="1:19" ht="14.25" customHeight="1">
      <c r="A57" s="101">
        <v>2</v>
      </c>
      <c r="B57" s="102">
        <v>2</v>
      </c>
      <c r="C57" s="103">
        <v>1</v>
      </c>
      <c r="D57" s="103">
        <v>1</v>
      </c>
      <c r="E57" s="103">
        <v>1</v>
      </c>
      <c r="F57" s="106">
        <v>20</v>
      </c>
      <c r="G57" s="104" t="s">
        <v>54</v>
      </c>
      <c r="H57" s="61">
        <v>28</v>
      </c>
      <c r="I57" s="87"/>
      <c r="J57" s="86"/>
      <c r="K57" s="86"/>
      <c r="L57" s="86"/>
      <c r="M57" s="1"/>
      <c r="N57" s="1"/>
      <c r="O57" s="1"/>
      <c r="P57" s="1"/>
      <c r="Q57" s="82"/>
      <c r="R57" s="82"/>
      <c r="S57" s="83"/>
    </row>
    <row r="58" spans="1:19" ht="27.75" customHeight="1">
      <c r="A58" s="120">
        <v>2</v>
      </c>
      <c r="B58" s="121">
        <v>2</v>
      </c>
      <c r="C58" s="122">
        <v>1</v>
      </c>
      <c r="D58" s="122">
        <v>1</v>
      </c>
      <c r="E58" s="122">
        <v>1</v>
      </c>
      <c r="F58" s="123">
        <v>21</v>
      </c>
      <c r="G58" s="119" t="s">
        <v>55</v>
      </c>
      <c r="H58" s="61">
        <v>29</v>
      </c>
      <c r="I58" s="87">
        <v>2000</v>
      </c>
      <c r="J58" s="86">
        <v>2000</v>
      </c>
      <c r="K58" s="86">
        <v>2000</v>
      </c>
      <c r="L58" s="86">
        <v>2000</v>
      </c>
      <c r="M58" s="1"/>
      <c r="N58" s="1"/>
      <c r="O58" s="1"/>
      <c r="P58" s="1"/>
      <c r="Q58" s="82"/>
      <c r="R58" s="82"/>
      <c r="S58" s="83"/>
    </row>
    <row r="59" spans="1:19" ht="12" customHeight="1">
      <c r="A59" s="120">
        <v>2</v>
      </c>
      <c r="B59" s="121">
        <v>2</v>
      </c>
      <c r="C59" s="122">
        <v>1</v>
      </c>
      <c r="D59" s="122">
        <v>1</v>
      </c>
      <c r="E59" s="122">
        <v>1</v>
      </c>
      <c r="F59" s="123">
        <v>22</v>
      </c>
      <c r="G59" s="119" t="s">
        <v>56</v>
      </c>
      <c r="H59" s="61">
        <v>30</v>
      </c>
      <c r="I59" s="87"/>
      <c r="J59" s="86"/>
      <c r="K59" s="86"/>
      <c r="L59" s="86"/>
      <c r="M59" s="1"/>
      <c r="N59" s="1"/>
      <c r="O59" s="1"/>
      <c r="P59" s="1"/>
      <c r="Q59" s="82"/>
      <c r="R59" s="82"/>
      <c r="S59" s="83"/>
    </row>
    <row r="60" spans="1:19" ht="15" customHeight="1">
      <c r="A60" s="101">
        <v>2</v>
      </c>
      <c r="B60" s="102">
        <v>2</v>
      </c>
      <c r="C60" s="103">
        <v>1</v>
      </c>
      <c r="D60" s="103">
        <v>1</v>
      </c>
      <c r="E60" s="103">
        <v>1</v>
      </c>
      <c r="F60" s="106">
        <v>30</v>
      </c>
      <c r="G60" s="119" t="s">
        <v>57</v>
      </c>
      <c r="H60" s="61">
        <v>31</v>
      </c>
      <c r="I60" s="87">
        <v>2500</v>
      </c>
      <c r="J60" s="86">
        <v>2500</v>
      </c>
      <c r="K60" s="86">
        <v>2500</v>
      </c>
      <c r="L60" s="86">
        <v>2500</v>
      </c>
      <c r="M60" s="1"/>
      <c r="N60" s="1"/>
      <c r="O60" s="1"/>
      <c r="P60" s="1"/>
      <c r="Q60" s="82"/>
      <c r="R60" s="82"/>
      <c r="S60" s="83"/>
    </row>
    <row r="61" spans="1:19" ht="14.25" customHeight="1">
      <c r="A61" s="124">
        <v>2</v>
      </c>
      <c r="B61" s="125">
        <v>3</v>
      </c>
      <c r="C61" s="67"/>
      <c r="D61" s="68"/>
      <c r="E61" s="68"/>
      <c r="F61" s="71"/>
      <c r="G61" s="126" t="s">
        <v>58</v>
      </c>
      <c r="H61" s="61">
        <v>32</v>
      </c>
      <c r="I61" s="127">
        <f>I62</f>
        <v>0</v>
      </c>
      <c r="J61" s="127">
        <f t="shared" ref="J61:L61" si="4">J62</f>
        <v>0</v>
      </c>
      <c r="K61" s="127">
        <f t="shared" si="4"/>
        <v>0</v>
      </c>
      <c r="L61" s="127">
        <f t="shared" si="4"/>
        <v>0</v>
      </c>
      <c r="M61" s="1"/>
      <c r="N61" s="1"/>
      <c r="O61" s="1"/>
      <c r="P61" s="1"/>
      <c r="Q61" s="1"/>
    </row>
    <row r="62" spans="1:19" ht="13.5" customHeight="1">
      <c r="A62" s="84">
        <v>2</v>
      </c>
      <c r="B62" s="75">
        <v>3</v>
      </c>
      <c r="C62" s="76">
        <v>1</v>
      </c>
      <c r="D62" s="76"/>
      <c r="E62" s="76"/>
      <c r="F62" s="78"/>
      <c r="G62" s="79" t="s">
        <v>59</v>
      </c>
      <c r="H62" s="61">
        <v>33</v>
      </c>
      <c r="I62" s="80">
        <f>SUM(I63+I68+I73)</f>
        <v>0</v>
      </c>
      <c r="J62" s="128">
        <f>SUM(J63+J68+J73)</f>
        <v>0</v>
      </c>
      <c r="K62" s="81">
        <f>SUM(K63+K68+K73)</f>
        <v>0</v>
      </c>
      <c r="L62" s="80">
        <f>SUM(L63+L68+L73)</f>
        <v>0</v>
      </c>
      <c r="M62" s="1"/>
      <c r="N62" s="1"/>
      <c r="O62" s="1"/>
      <c r="P62" s="1"/>
      <c r="Q62" s="82"/>
      <c r="R62" s="83"/>
      <c r="S62" s="82"/>
    </row>
    <row r="63" spans="1:19" ht="15" customHeight="1">
      <c r="A63" s="84">
        <v>2</v>
      </c>
      <c r="B63" s="75">
        <v>3</v>
      </c>
      <c r="C63" s="76">
        <v>1</v>
      </c>
      <c r="D63" s="76">
        <v>1</v>
      </c>
      <c r="E63" s="76"/>
      <c r="F63" s="78"/>
      <c r="G63" s="79" t="s">
        <v>60</v>
      </c>
      <c r="H63" s="61">
        <v>34</v>
      </c>
      <c r="I63" s="80">
        <f>I64</f>
        <v>0</v>
      </c>
      <c r="J63" s="128">
        <f>J64</f>
        <v>0</v>
      </c>
      <c r="K63" s="81">
        <f>K64</f>
        <v>0</v>
      </c>
      <c r="L63" s="80">
        <f>L64</f>
        <v>0</v>
      </c>
      <c r="M63" s="1"/>
      <c r="N63" s="1"/>
      <c r="O63" s="1"/>
      <c r="P63" s="1"/>
      <c r="Q63" s="82"/>
      <c r="R63" s="82"/>
      <c r="S63" s="83"/>
    </row>
    <row r="64" spans="1:19" ht="13.5" customHeight="1">
      <c r="A64" s="84">
        <v>2</v>
      </c>
      <c r="B64" s="75">
        <v>3</v>
      </c>
      <c r="C64" s="76">
        <v>1</v>
      </c>
      <c r="D64" s="76">
        <v>1</v>
      </c>
      <c r="E64" s="76">
        <v>1</v>
      </c>
      <c r="F64" s="78"/>
      <c r="G64" s="79" t="s">
        <v>60</v>
      </c>
      <c r="H64" s="61">
        <v>35</v>
      </c>
      <c r="I64" s="80">
        <f>SUM(I65:I67)</f>
        <v>0</v>
      </c>
      <c r="J64" s="128">
        <f>SUM(J65:J67)</f>
        <v>0</v>
      </c>
      <c r="K64" s="81">
        <f>SUM(K65:K67)</f>
        <v>0</v>
      </c>
      <c r="L64" s="80">
        <f>SUM(L65:L67)</f>
        <v>0</v>
      </c>
      <c r="M64" s="1"/>
      <c r="N64" s="1"/>
      <c r="O64" s="1"/>
      <c r="P64" s="1"/>
      <c r="Q64" s="82"/>
      <c r="R64" s="82"/>
      <c r="S64" s="83"/>
    </row>
    <row r="65" spans="1:19" s="130" customFormat="1" ht="25.5" customHeight="1">
      <c r="A65" s="101">
        <v>2</v>
      </c>
      <c r="B65" s="102">
        <v>3</v>
      </c>
      <c r="C65" s="103">
        <v>1</v>
      </c>
      <c r="D65" s="103">
        <v>1</v>
      </c>
      <c r="E65" s="103">
        <v>1</v>
      </c>
      <c r="F65" s="106">
        <v>1</v>
      </c>
      <c r="G65" s="104" t="s">
        <v>61</v>
      </c>
      <c r="H65" s="61">
        <v>36</v>
      </c>
      <c r="I65" s="87"/>
      <c r="J65" s="87"/>
      <c r="K65" s="87"/>
      <c r="L65" s="87"/>
      <c r="M65" s="129"/>
      <c r="N65" s="129"/>
      <c r="O65" s="129"/>
      <c r="P65" s="129"/>
      <c r="Q65" s="82"/>
      <c r="R65" s="82"/>
      <c r="S65" s="83"/>
    </row>
    <row r="66" spans="1:19" ht="19.5" customHeight="1">
      <c r="A66" s="101">
        <v>2</v>
      </c>
      <c r="B66" s="108">
        <v>3</v>
      </c>
      <c r="C66" s="109">
        <v>1</v>
      </c>
      <c r="D66" s="109">
        <v>1</v>
      </c>
      <c r="E66" s="109">
        <v>1</v>
      </c>
      <c r="F66" s="111">
        <v>2</v>
      </c>
      <c r="G66" s="110" t="s">
        <v>62</v>
      </c>
      <c r="H66" s="61">
        <v>37</v>
      </c>
      <c r="I66" s="85"/>
      <c r="J66" s="85"/>
      <c r="K66" s="85"/>
      <c r="L66" s="85"/>
      <c r="M66" s="1"/>
      <c r="N66" s="1"/>
      <c r="O66" s="1"/>
      <c r="P66" s="1"/>
      <c r="Q66" s="82"/>
      <c r="R66" s="82"/>
      <c r="S66" s="83"/>
    </row>
    <row r="67" spans="1:19" ht="16.5" customHeight="1">
      <c r="A67" s="102">
        <v>2</v>
      </c>
      <c r="B67" s="103">
        <v>3</v>
      </c>
      <c r="C67" s="103">
        <v>1</v>
      </c>
      <c r="D67" s="103">
        <v>1</v>
      </c>
      <c r="E67" s="103">
        <v>1</v>
      </c>
      <c r="F67" s="106">
        <v>3</v>
      </c>
      <c r="G67" s="104" t="s">
        <v>63</v>
      </c>
      <c r="H67" s="61">
        <v>38</v>
      </c>
      <c r="I67" s="131"/>
      <c r="J67" s="87"/>
      <c r="K67" s="87"/>
      <c r="L67" s="87"/>
      <c r="M67" s="1"/>
      <c r="N67" s="1"/>
      <c r="O67" s="1"/>
      <c r="P67" s="1"/>
      <c r="Q67" s="82"/>
      <c r="R67" s="82"/>
      <c r="S67" s="83"/>
    </row>
    <row r="68" spans="1:19" ht="29.25" customHeight="1">
      <c r="A68" s="70">
        <v>2</v>
      </c>
      <c r="B68" s="68">
        <v>3</v>
      </c>
      <c r="C68" s="68">
        <v>1</v>
      </c>
      <c r="D68" s="68">
        <v>2</v>
      </c>
      <c r="E68" s="68"/>
      <c r="F68" s="71"/>
      <c r="G68" s="92" t="s">
        <v>64</v>
      </c>
      <c r="H68" s="61">
        <v>39</v>
      </c>
      <c r="I68" s="127">
        <f>I69</f>
        <v>0</v>
      </c>
      <c r="J68" s="132">
        <f>J69</f>
        <v>0</v>
      </c>
      <c r="K68" s="133">
        <f>K69</f>
        <v>0</v>
      </c>
      <c r="L68" s="133">
        <f>L69</f>
        <v>0</v>
      </c>
      <c r="M68" s="1"/>
      <c r="N68" s="1"/>
      <c r="O68" s="1"/>
      <c r="P68" s="1"/>
      <c r="Q68" s="82"/>
      <c r="R68" s="82"/>
      <c r="S68" s="83"/>
    </row>
    <row r="69" spans="1:19" ht="27" customHeight="1">
      <c r="A69" s="95">
        <v>2</v>
      </c>
      <c r="B69" s="96">
        <v>3</v>
      </c>
      <c r="C69" s="96">
        <v>1</v>
      </c>
      <c r="D69" s="96">
        <v>2</v>
      </c>
      <c r="E69" s="96">
        <v>1</v>
      </c>
      <c r="F69" s="98"/>
      <c r="G69" s="92" t="s">
        <v>64</v>
      </c>
      <c r="H69" s="61">
        <v>40</v>
      </c>
      <c r="I69" s="93">
        <f>SUM(I70:I72)</f>
        <v>0</v>
      </c>
      <c r="J69" s="134">
        <f>SUM(J70:J72)</f>
        <v>0</v>
      </c>
      <c r="K69" s="135">
        <f>SUM(K70:K72)</f>
        <v>0</v>
      </c>
      <c r="L69" s="81">
        <f>SUM(L70:L72)</f>
        <v>0</v>
      </c>
      <c r="M69" s="1"/>
      <c r="N69" s="1"/>
      <c r="O69" s="1"/>
      <c r="P69" s="1"/>
      <c r="Q69" s="82"/>
      <c r="R69" s="82"/>
      <c r="S69" s="83"/>
    </row>
    <row r="70" spans="1:19" s="130" customFormat="1" ht="27" customHeight="1">
      <c r="A70" s="102">
        <v>2</v>
      </c>
      <c r="B70" s="103">
        <v>3</v>
      </c>
      <c r="C70" s="103">
        <v>1</v>
      </c>
      <c r="D70" s="103">
        <v>2</v>
      </c>
      <c r="E70" s="103">
        <v>1</v>
      </c>
      <c r="F70" s="106">
        <v>1</v>
      </c>
      <c r="G70" s="101" t="s">
        <v>61</v>
      </c>
      <c r="H70" s="61">
        <v>41</v>
      </c>
      <c r="I70" s="87"/>
      <c r="J70" s="87"/>
      <c r="K70" s="87"/>
      <c r="L70" s="87"/>
      <c r="M70" s="129"/>
      <c r="N70" s="129"/>
      <c r="O70" s="129"/>
      <c r="P70" s="129"/>
      <c r="Q70" s="82"/>
      <c r="R70" s="82"/>
      <c r="S70" s="83"/>
    </row>
    <row r="71" spans="1:19" ht="16.5" customHeight="1">
      <c r="A71" s="102">
        <v>2</v>
      </c>
      <c r="B71" s="103">
        <v>3</v>
      </c>
      <c r="C71" s="103">
        <v>1</v>
      </c>
      <c r="D71" s="103">
        <v>2</v>
      </c>
      <c r="E71" s="103">
        <v>1</v>
      </c>
      <c r="F71" s="106">
        <v>2</v>
      </c>
      <c r="G71" s="101" t="s">
        <v>62</v>
      </c>
      <c r="H71" s="61">
        <v>42</v>
      </c>
      <c r="I71" s="87"/>
      <c r="J71" s="87"/>
      <c r="K71" s="87"/>
      <c r="L71" s="87"/>
      <c r="M71" s="1"/>
      <c r="N71" s="1"/>
      <c r="O71" s="1"/>
      <c r="P71" s="1"/>
      <c r="Q71" s="82"/>
      <c r="R71" s="82"/>
      <c r="S71" s="83"/>
    </row>
    <row r="72" spans="1:19" ht="15" customHeight="1">
      <c r="A72" s="102">
        <v>2</v>
      </c>
      <c r="B72" s="103">
        <v>3</v>
      </c>
      <c r="C72" s="103">
        <v>1</v>
      </c>
      <c r="D72" s="103">
        <v>2</v>
      </c>
      <c r="E72" s="103">
        <v>1</v>
      </c>
      <c r="F72" s="106">
        <v>3</v>
      </c>
      <c r="G72" s="120" t="s">
        <v>63</v>
      </c>
      <c r="H72" s="61">
        <v>43</v>
      </c>
      <c r="I72" s="87"/>
      <c r="J72" s="87"/>
      <c r="K72" s="87"/>
      <c r="L72" s="87"/>
      <c r="M72" s="1"/>
      <c r="N72" s="1"/>
      <c r="O72" s="1"/>
      <c r="P72" s="1"/>
      <c r="Q72" s="82"/>
      <c r="R72" s="82"/>
      <c r="S72" s="83"/>
    </row>
    <row r="73" spans="1:19" ht="27.75" customHeight="1">
      <c r="A73" s="75">
        <v>2</v>
      </c>
      <c r="B73" s="76">
        <v>3</v>
      </c>
      <c r="C73" s="76">
        <v>1</v>
      </c>
      <c r="D73" s="76">
        <v>3</v>
      </c>
      <c r="E73" s="76"/>
      <c r="F73" s="78"/>
      <c r="G73" s="136" t="s">
        <v>65</v>
      </c>
      <c r="H73" s="61">
        <v>44</v>
      </c>
      <c r="I73" s="80">
        <f>I74</f>
        <v>0</v>
      </c>
      <c r="J73" s="128">
        <f>J74</f>
        <v>0</v>
      </c>
      <c r="K73" s="81">
        <f>K74</f>
        <v>0</v>
      </c>
      <c r="L73" s="81">
        <f>L74</f>
        <v>0</v>
      </c>
      <c r="M73" s="1"/>
      <c r="N73" s="1"/>
      <c r="O73" s="1"/>
      <c r="P73" s="1"/>
      <c r="Q73" s="82"/>
      <c r="R73" s="82"/>
      <c r="S73" s="83"/>
    </row>
    <row r="74" spans="1:19" ht="26.25" customHeight="1">
      <c r="A74" s="75">
        <v>2</v>
      </c>
      <c r="B74" s="76">
        <v>3</v>
      </c>
      <c r="C74" s="76">
        <v>1</v>
      </c>
      <c r="D74" s="76">
        <v>3</v>
      </c>
      <c r="E74" s="76">
        <v>1</v>
      </c>
      <c r="F74" s="78"/>
      <c r="G74" s="136" t="s">
        <v>66</v>
      </c>
      <c r="H74" s="61">
        <v>45</v>
      </c>
      <c r="I74" s="80">
        <f>SUM(I75:I77)</f>
        <v>0</v>
      </c>
      <c r="J74" s="128">
        <f>SUM(J75:J77)</f>
        <v>0</v>
      </c>
      <c r="K74" s="81">
        <f>SUM(K75:K77)</f>
        <v>0</v>
      </c>
      <c r="L74" s="81">
        <f>SUM(L75:L77)</f>
        <v>0</v>
      </c>
      <c r="M74" s="1"/>
      <c r="N74" s="1"/>
      <c r="O74" s="1"/>
      <c r="P74" s="1"/>
      <c r="Q74" s="82"/>
      <c r="R74" s="82"/>
      <c r="S74" s="83"/>
    </row>
    <row r="75" spans="1:19" ht="15" customHeight="1">
      <c r="A75" s="108">
        <v>2</v>
      </c>
      <c r="B75" s="109">
        <v>3</v>
      </c>
      <c r="C75" s="109">
        <v>1</v>
      </c>
      <c r="D75" s="109">
        <v>3</v>
      </c>
      <c r="E75" s="109">
        <v>1</v>
      </c>
      <c r="F75" s="111">
        <v>1</v>
      </c>
      <c r="G75" s="137" t="s">
        <v>67</v>
      </c>
      <c r="H75" s="61">
        <v>46</v>
      </c>
      <c r="I75" s="85"/>
      <c r="J75" s="85"/>
      <c r="K75" s="85"/>
      <c r="L75" s="85"/>
      <c r="M75" s="1"/>
      <c r="N75" s="1"/>
      <c r="O75" s="1"/>
      <c r="P75" s="1"/>
      <c r="Q75" s="82"/>
      <c r="R75" s="82"/>
      <c r="S75" s="83"/>
    </row>
    <row r="76" spans="1:19" ht="16.5" customHeight="1">
      <c r="A76" s="102">
        <v>2</v>
      </c>
      <c r="B76" s="103">
        <v>3</v>
      </c>
      <c r="C76" s="103">
        <v>1</v>
      </c>
      <c r="D76" s="103">
        <v>3</v>
      </c>
      <c r="E76" s="103">
        <v>1</v>
      </c>
      <c r="F76" s="106">
        <v>2</v>
      </c>
      <c r="G76" s="120" t="s">
        <v>68</v>
      </c>
      <c r="H76" s="61">
        <v>47</v>
      </c>
      <c r="I76" s="87"/>
      <c r="J76" s="87"/>
      <c r="K76" s="87"/>
      <c r="L76" s="87"/>
      <c r="M76" s="1"/>
      <c r="N76" s="1"/>
      <c r="O76" s="1"/>
      <c r="P76" s="1"/>
      <c r="Q76" s="82"/>
      <c r="R76" s="82"/>
      <c r="S76" s="83"/>
    </row>
    <row r="77" spans="1:19" ht="17.25" customHeight="1">
      <c r="A77" s="108">
        <v>2</v>
      </c>
      <c r="B77" s="109">
        <v>3</v>
      </c>
      <c r="C77" s="109">
        <v>1</v>
      </c>
      <c r="D77" s="109">
        <v>3</v>
      </c>
      <c r="E77" s="109">
        <v>1</v>
      </c>
      <c r="F77" s="111">
        <v>3</v>
      </c>
      <c r="G77" s="137" t="s">
        <v>69</v>
      </c>
      <c r="H77" s="61">
        <v>48</v>
      </c>
      <c r="I77" s="138"/>
      <c r="J77" s="85"/>
      <c r="K77" s="85"/>
      <c r="L77" s="85"/>
      <c r="M77" s="1"/>
      <c r="N77" s="1"/>
      <c r="O77" s="1"/>
      <c r="P77" s="1"/>
      <c r="Q77" s="82"/>
      <c r="R77" s="82"/>
      <c r="S77" s="83"/>
    </row>
    <row r="78" spans="1:19" ht="12.75" customHeight="1">
      <c r="A78" s="108">
        <v>2</v>
      </c>
      <c r="B78" s="109">
        <v>3</v>
      </c>
      <c r="C78" s="109">
        <v>2</v>
      </c>
      <c r="D78" s="109"/>
      <c r="E78" s="109"/>
      <c r="F78" s="111"/>
      <c r="G78" s="137" t="s">
        <v>70</v>
      </c>
      <c r="H78" s="61">
        <v>49</v>
      </c>
      <c r="I78" s="80">
        <f>I79</f>
        <v>0</v>
      </c>
      <c r="J78" s="80">
        <f t="shared" ref="J78:L79" si="5">J79</f>
        <v>0</v>
      </c>
      <c r="K78" s="80">
        <f t="shared" si="5"/>
        <v>0</v>
      </c>
      <c r="L78" s="80">
        <f t="shared" si="5"/>
        <v>0</v>
      </c>
      <c r="M78" s="1"/>
      <c r="N78" s="1"/>
      <c r="O78" s="1"/>
      <c r="P78" s="1"/>
      <c r="Q78" s="1"/>
    </row>
    <row r="79" spans="1:19" ht="12" customHeight="1">
      <c r="A79" s="108">
        <v>2</v>
      </c>
      <c r="B79" s="109">
        <v>3</v>
      </c>
      <c r="C79" s="109">
        <v>2</v>
      </c>
      <c r="D79" s="109">
        <v>1</v>
      </c>
      <c r="E79" s="109"/>
      <c r="F79" s="111"/>
      <c r="G79" s="137" t="s">
        <v>70</v>
      </c>
      <c r="H79" s="61">
        <v>50</v>
      </c>
      <c r="I79" s="80">
        <f>I80</f>
        <v>0</v>
      </c>
      <c r="J79" s="80">
        <f t="shared" si="5"/>
        <v>0</v>
      </c>
      <c r="K79" s="80">
        <f t="shared" si="5"/>
        <v>0</v>
      </c>
      <c r="L79" s="80">
        <f t="shared" si="5"/>
        <v>0</v>
      </c>
      <c r="M79" s="1"/>
      <c r="N79" s="1"/>
      <c r="O79" s="1"/>
      <c r="P79" s="1"/>
      <c r="Q79" s="1"/>
    </row>
    <row r="80" spans="1:19" ht="15.75" customHeight="1">
      <c r="A80" s="108">
        <v>2</v>
      </c>
      <c r="B80" s="109">
        <v>3</v>
      </c>
      <c r="C80" s="109">
        <v>2</v>
      </c>
      <c r="D80" s="109">
        <v>1</v>
      </c>
      <c r="E80" s="109">
        <v>1</v>
      </c>
      <c r="F80" s="111"/>
      <c r="G80" s="137" t="s">
        <v>70</v>
      </c>
      <c r="H80" s="61">
        <v>51</v>
      </c>
      <c r="I80" s="80">
        <f>SUM(I81)</f>
        <v>0</v>
      </c>
      <c r="J80" s="80">
        <f t="shared" ref="J80:L80" si="6">SUM(J81)</f>
        <v>0</v>
      </c>
      <c r="K80" s="80">
        <f t="shared" si="6"/>
        <v>0</v>
      </c>
      <c r="L80" s="80">
        <f t="shared" si="6"/>
        <v>0</v>
      </c>
      <c r="M80" s="1"/>
      <c r="N80" s="1"/>
      <c r="O80" s="1"/>
      <c r="P80" s="1"/>
      <c r="Q80" s="1"/>
    </row>
    <row r="81" spans="1:17" ht="13.5" customHeight="1">
      <c r="A81" s="108">
        <v>2</v>
      </c>
      <c r="B81" s="109">
        <v>3</v>
      </c>
      <c r="C81" s="109">
        <v>2</v>
      </c>
      <c r="D81" s="109">
        <v>1</v>
      </c>
      <c r="E81" s="109">
        <v>1</v>
      </c>
      <c r="F81" s="111">
        <v>1</v>
      </c>
      <c r="G81" s="137" t="s">
        <v>70</v>
      </c>
      <c r="H81" s="61">
        <v>52</v>
      </c>
      <c r="I81" s="87"/>
      <c r="J81" s="87"/>
      <c r="K81" s="87"/>
      <c r="L81" s="87"/>
      <c r="M81" s="1"/>
      <c r="N81" s="1"/>
      <c r="O81" s="1"/>
      <c r="P81" s="1"/>
      <c r="Q81" s="1"/>
    </row>
    <row r="82" spans="1:17" ht="16.5" customHeight="1">
      <c r="A82" s="66">
        <v>2</v>
      </c>
      <c r="B82" s="139">
        <v>4</v>
      </c>
      <c r="C82" s="139"/>
      <c r="D82" s="139"/>
      <c r="E82" s="139"/>
      <c r="F82" s="140"/>
      <c r="G82" s="141" t="s">
        <v>71</v>
      </c>
      <c r="H82" s="61">
        <v>53</v>
      </c>
      <c r="I82" s="80">
        <f>I83</f>
        <v>0</v>
      </c>
      <c r="J82" s="128">
        <f t="shared" ref="J82:L84" si="7">J83</f>
        <v>0</v>
      </c>
      <c r="K82" s="81">
        <f t="shared" si="7"/>
        <v>0</v>
      </c>
      <c r="L82" s="81">
        <f t="shared" si="7"/>
        <v>0</v>
      </c>
      <c r="M82" s="1"/>
      <c r="N82" s="1"/>
      <c r="O82" s="1"/>
      <c r="P82" s="1"/>
      <c r="Q82" s="1"/>
    </row>
    <row r="83" spans="1:17" ht="15.75" customHeight="1">
      <c r="A83" s="75">
        <v>2</v>
      </c>
      <c r="B83" s="76">
        <v>4</v>
      </c>
      <c r="C83" s="76">
        <v>1</v>
      </c>
      <c r="D83" s="76"/>
      <c r="E83" s="76"/>
      <c r="F83" s="78"/>
      <c r="G83" s="136" t="s">
        <v>72</v>
      </c>
      <c r="H83" s="61">
        <v>54</v>
      </c>
      <c r="I83" s="80">
        <f>I84</f>
        <v>0</v>
      </c>
      <c r="J83" s="128">
        <f t="shared" si="7"/>
        <v>0</v>
      </c>
      <c r="K83" s="81">
        <f t="shared" si="7"/>
        <v>0</v>
      </c>
      <c r="L83" s="81">
        <f t="shared" si="7"/>
        <v>0</v>
      </c>
      <c r="M83" s="1"/>
      <c r="N83" s="1"/>
      <c r="O83" s="1"/>
      <c r="P83" s="1"/>
      <c r="Q83" s="1"/>
    </row>
    <row r="84" spans="1:17" ht="17.25" customHeight="1">
      <c r="A84" s="75">
        <v>2</v>
      </c>
      <c r="B84" s="76">
        <v>4</v>
      </c>
      <c r="C84" s="76">
        <v>1</v>
      </c>
      <c r="D84" s="76">
        <v>1</v>
      </c>
      <c r="E84" s="76"/>
      <c r="F84" s="78"/>
      <c r="G84" s="84" t="s">
        <v>72</v>
      </c>
      <c r="H84" s="61">
        <v>55</v>
      </c>
      <c r="I84" s="80">
        <f>I85</f>
        <v>0</v>
      </c>
      <c r="J84" s="128">
        <f t="shared" si="7"/>
        <v>0</v>
      </c>
      <c r="K84" s="81">
        <f t="shared" si="7"/>
        <v>0</v>
      </c>
      <c r="L84" s="81">
        <f t="shared" si="7"/>
        <v>0</v>
      </c>
      <c r="M84" s="1"/>
      <c r="N84" s="1"/>
      <c r="O84" s="1"/>
      <c r="P84" s="1"/>
      <c r="Q84" s="1"/>
    </row>
    <row r="85" spans="1:17" ht="18" customHeight="1">
      <c r="A85" s="75">
        <v>2</v>
      </c>
      <c r="B85" s="76">
        <v>4</v>
      </c>
      <c r="C85" s="76">
        <v>1</v>
      </c>
      <c r="D85" s="76">
        <v>1</v>
      </c>
      <c r="E85" s="76">
        <v>1</v>
      </c>
      <c r="F85" s="78"/>
      <c r="G85" s="84" t="s">
        <v>72</v>
      </c>
      <c r="H85" s="61">
        <v>56</v>
      </c>
      <c r="I85" s="80">
        <f>SUM(I86:I88)</f>
        <v>0</v>
      </c>
      <c r="J85" s="128">
        <f>SUM(J86:J88)</f>
        <v>0</v>
      </c>
      <c r="K85" s="81">
        <f>SUM(K86:K88)</f>
        <v>0</v>
      </c>
      <c r="L85" s="81">
        <f>SUM(L86:L88)</f>
        <v>0</v>
      </c>
      <c r="M85" s="1"/>
      <c r="N85" s="1"/>
      <c r="O85" s="1"/>
      <c r="P85" s="1"/>
      <c r="Q85" s="1"/>
    </row>
    <row r="86" spans="1:17" ht="14.25" customHeight="1">
      <c r="A86" s="102">
        <v>2</v>
      </c>
      <c r="B86" s="103">
        <v>4</v>
      </c>
      <c r="C86" s="103">
        <v>1</v>
      </c>
      <c r="D86" s="103">
        <v>1</v>
      </c>
      <c r="E86" s="103">
        <v>1</v>
      </c>
      <c r="F86" s="106">
        <v>1</v>
      </c>
      <c r="G86" s="101" t="s">
        <v>73</v>
      </c>
      <c r="H86" s="61">
        <v>57</v>
      </c>
      <c r="I86" s="87"/>
      <c r="J86" s="87"/>
      <c r="K86" s="87"/>
      <c r="L86" s="87"/>
      <c r="M86" s="1"/>
      <c r="N86" s="1"/>
      <c r="O86" s="1"/>
      <c r="P86" s="1"/>
      <c r="Q86" s="1"/>
    </row>
    <row r="87" spans="1:17" ht="13.5" customHeight="1">
      <c r="A87" s="102">
        <v>2</v>
      </c>
      <c r="B87" s="102">
        <v>4</v>
      </c>
      <c r="C87" s="102">
        <v>1</v>
      </c>
      <c r="D87" s="103">
        <v>1</v>
      </c>
      <c r="E87" s="103">
        <v>1</v>
      </c>
      <c r="F87" s="142">
        <v>2</v>
      </c>
      <c r="G87" s="104" t="s">
        <v>74</v>
      </c>
      <c r="H87" s="61">
        <v>58</v>
      </c>
      <c r="I87" s="87"/>
      <c r="J87" s="87"/>
      <c r="K87" s="87"/>
      <c r="L87" s="87"/>
      <c r="M87" s="1"/>
      <c r="N87" s="1"/>
      <c r="O87" s="1"/>
      <c r="P87" s="1"/>
      <c r="Q87" s="1"/>
    </row>
    <row r="88" spans="1:17">
      <c r="A88" s="102">
        <v>2</v>
      </c>
      <c r="B88" s="103">
        <v>4</v>
      </c>
      <c r="C88" s="102">
        <v>1</v>
      </c>
      <c r="D88" s="103">
        <v>1</v>
      </c>
      <c r="E88" s="103">
        <v>1</v>
      </c>
      <c r="F88" s="142">
        <v>3</v>
      </c>
      <c r="G88" s="104" t="s">
        <v>75</v>
      </c>
      <c r="H88" s="61">
        <v>59</v>
      </c>
      <c r="I88" s="131"/>
      <c r="J88" s="87"/>
      <c r="K88" s="87"/>
      <c r="L88" s="87"/>
      <c r="M88" s="1"/>
      <c r="N88" s="1"/>
      <c r="O88" s="1"/>
      <c r="P88" s="1"/>
      <c r="Q88" s="1"/>
    </row>
    <row r="89" spans="1:17">
      <c r="A89" s="66">
        <v>2</v>
      </c>
      <c r="B89" s="139">
        <v>5</v>
      </c>
      <c r="C89" s="66"/>
      <c r="D89" s="139"/>
      <c r="E89" s="139"/>
      <c r="F89" s="143"/>
      <c r="G89" s="144" t="s">
        <v>76</v>
      </c>
      <c r="H89" s="61">
        <v>60</v>
      </c>
      <c r="I89" s="80">
        <f>SUM(I90+I95+I100)</f>
        <v>0</v>
      </c>
      <c r="J89" s="128">
        <f>SUM(J90+J95+J100)</f>
        <v>0</v>
      </c>
      <c r="K89" s="81">
        <f>SUM(K90+K95+K100)</f>
        <v>0</v>
      </c>
      <c r="L89" s="81">
        <f>SUM(L90+L95+L100)</f>
        <v>0</v>
      </c>
      <c r="M89" s="1"/>
      <c r="N89" s="1"/>
      <c r="O89" s="1"/>
      <c r="P89" s="1"/>
      <c r="Q89" s="1"/>
    </row>
    <row r="90" spans="1:17">
      <c r="A90" s="70">
        <v>2</v>
      </c>
      <c r="B90" s="68">
        <v>5</v>
      </c>
      <c r="C90" s="70">
        <v>1</v>
      </c>
      <c r="D90" s="68"/>
      <c r="E90" s="68"/>
      <c r="F90" s="145"/>
      <c r="G90" s="92" t="s">
        <v>77</v>
      </c>
      <c r="H90" s="61">
        <v>61</v>
      </c>
      <c r="I90" s="127">
        <f>I91</f>
        <v>0</v>
      </c>
      <c r="J90" s="132">
        <f t="shared" ref="J90:L91" si="8">J91</f>
        <v>0</v>
      </c>
      <c r="K90" s="133">
        <f t="shared" si="8"/>
        <v>0</v>
      </c>
      <c r="L90" s="133">
        <f t="shared" si="8"/>
        <v>0</v>
      </c>
      <c r="M90" s="1"/>
      <c r="N90" s="1"/>
      <c r="O90" s="1"/>
      <c r="P90" s="1"/>
      <c r="Q90" s="1"/>
    </row>
    <row r="91" spans="1:17">
      <c r="A91" s="75">
        <v>2</v>
      </c>
      <c r="B91" s="76">
        <v>5</v>
      </c>
      <c r="C91" s="75">
        <v>1</v>
      </c>
      <c r="D91" s="76">
        <v>1</v>
      </c>
      <c r="E91" s="76"/>
      <c r="F91" s="146"/>
      <c r="G91" s="77" t="s">
        <v>77</v>
      </c>
      <c r="H91" s="61">
        <v>62</v>
      </c>
      <c r="I91" s="80">
        <f>I92</f>
        <v>0</v>
      </c>
      <c r="J91" s="128">
        <f t="shared" si="8"/>
        <v>0</v>
      </c>
      <c r="K91" s="81">
        <f t="shared" si="8"/>
        <v>0</v>
      </c>
      <c r="L91" s="81">
        <f t="shared" si="8"/>
        <v>0</v>
      </c>
      <c r="M91" s="1"/>
      <c r="N91" s="1"/>
      <c r="O91" s="1"/>
      <c r="P91" s="1"/>
      <c r="Q91" s="1"/>
    </row>
    <row r="92" spans="1:17">
      <c r="A92" s="75">
        <v>2</v>
      </c>
      <c r="B92" s="76">
        <v>5</v>
      </c>
      <c r="C92" s="75">
        <v>1</v>
      </c>
      <c r="D92" s="76">
        <v>1</v>
      </c>
      <c r="E92" s="76">
        <v>1</v>
      </c>
      <c r="F92" s="146"/>
      <c r="G92" s="77" t="s">
        <v>77</v>
      </c>
      <c r="H92" s="61">
        <v>63</v>
      </c>
      <c r="I92" s="80">
        <f>SUM(I93:I94)</f>
        <v>0</v>
      </c>
      <c r="J92" s="128">
        <f>SUM(J93:J94)</f>
        <v>0</v>
      </c>
      <c r="K92" s="81">
        <f>SUM(K93:K94)</f>
        <v>0</v>
      </c>
      <c r="L92" s="81">
        <f>SUM(L93:L94)</f>
        <v>0</v>
      </c>
      <c r="M92" s="1"/>
      <c r="N92" s="1"/>
      <c r="O92" s="1"/>
      <c r="P92" s="1"/>
      <c r="Q92" s="1"/>
    </row>
    <row r="93" spans="1:17" ht="25.5">
      <c r="A93" s="75">
        <v>2</v>
      </c>
      <c r="B93" s="76">
        <v>5</v>
      </c>
      <c r="C93" s="75">
        <v>1</v>
      </c>
      <c r="D93" s="76">
        <v>1</v>
      </c>
      <c r="E93" s="76">
        <v>1</v>
      </c>
      <c r="F93" s="146">
        <v>1</v>
      </c>
      <c r="G93" s="79" t="s">
        <v>78</v>
      </c>
      <c r="H93" s="61">
        <v>64</v>
      </c>
      <c r="I93" s="87"/>
      <c r="J93" s="87"/>
      <c r="K93" s="87"/>
      <c r="L93" s="87"/>
      <c r="M93" s="1"/>
      <c r="N93" s="1"/>
      <c r="O93" s="1"/>
      <c r="P93" s="1"/>
      <c r="Q93" s="1"/>
    </row>
    <row r="94" spans="1:17" ht="15.75" customHeight="1">
      <c r="A94" s="102">
        <v>2</v>
      </c>
      <c r="B94" s="103">
        <v>5</v>
      </c>
      <c r="C94" s="102">
        <v>1</v>
      </c>
      <c r="D94" s="103">
        <v>1</v>
      </c>
      <c r="E94" s="103">
        <v>1</v>
      </c>
      <c r="F94" s="142">
        <v>2</v>
      </c>
      <c r="G94" s="119" t="s">
        <v>79</v>
      </c>
      <c r="H94" s="61">
        <v>65</v>
      </c>
      <c r="I94" s="87"/>
      <c r="J94" s="87"/>
      <c r="K94" s="87"/>
      <c r="L94" s="87"/>
      <c r="M94" s="1"/>
      <c r="N94" s="1"/>
      <c r="O94" s="1"/>
      <c r="P94" s="1"/>
      <c r="Q94" s="1"/>
    </row>
    <row r="95" spans="1:17" ht="12" customHeight="1">
      <c r="A95" s="75">
        <v>2</v>
      </c>
      <c r="B95" s="76">
        <v>5</v>
      </c>
      <c r="C95" s="75">
        <v>2</v>
      </c>
      <c r="D95" s="76"/>
      <c r="E95" s="76"/>
      <c r="F95" s="146"/>
      <c r="G95" s="79" t="s">
        <v>80</v>
      </c>
      <c r="H95" s="61">
        <v>66</v>
      </c>
      <c r="I95" s="80">
        <f>I96</f>
        <v>0</v>
      </c>
      <c r="J95" s="128">
        <f t="shared" ref="J95:L96" si="9">J96</f>
        <v>0</v>
      </c>
      <c r="K95" s="81">
        <f t="shared" si="9"/>
        <v>0</v>
      </c>
      <c r="L95" s="80">
        <f t="shared" si="9"/>
        <v>0</v>
      </c>
      <c r="M95" s="1"/>
      <c r="N95" s="1"/>
      <c r="O95" s="1"/>
      <c r="P95" s="1"/>
      <c r="Q95" s="1"/>
    </row>
    <row r="96" spans="1:17" ht="15.75" customHeight="1">
      <c r="A96" s="84">
        <v>2</v>
      </c>
      <c r="B96" s="75">
        <v>5</v>
      </c>
      <c r="C96" s="76">
        <v>2</v>
      </c>
      <c r="D96" s="77">
        <v>1</v>
      </c>
      <c r="E96" s="75"/>
      <c r="F96" s="146"/>
      <c r="G96" s="77" t="s">
        <v>80</v>
      </c>
      <c r="H96" s="61">
        <v>67</v>
      </c>
      <c r="I96" s="80">
        <f>I97</f>
        <v>0</v>
      </c>
      <c r="J96" s="128">
        <f t="shared" si="9"/>
        <v>0</v>
      </c>
      <c r="K96" s="81">
        <f t="shared" si="9"/>
        <v>0</v>
      </c>
      <c r="L96" s="80">
        <f t="shared" si="9"/>
        <v>0</v>
      </c>
      <c r="M96" s="1"/>
      <c r="N96" s="1"/>
      <c r="O96" s="1"/>
      <c r="P96" s="1"/>
      <c r="Q96" s="1"/>
    </row>
    <row r="97" spans="1:17" ht="15" customHeight="1">
      <c r="A97" s="84">
        <v>2</v>
      </c>
      <c r="B97" s="75">
        <v>5</v>
      </c>
      <c r="C97" s="76">
        <v>2</v>
      </c>
      <c r="D97" s="77">
        <v>1</v>
      </c>
      <c r="E97" s="75">
        <v>1</v>
      </c>
      <c r="F97" s="146"/>
      <c r="G97" s="77" t="s">
        <v>80</v>
      </c>
      <c r="H97" s="61">
        <v>68</v>
      </c>
      <c r="I97" s="80">
        <f>SUM(I98:I99)</f>
        <v>0</v>
      </c>
      <c r="J97" s="128">
        <f>SUM(J98:J99)</f>
        <v>0</v>
      </c>
      <c r="K97" s="81">
        <f>SUM(K98:K99)</f>
        <v>0</v>
      </c>
      <c r="L97" s="80">
        <f>SUM(L98:L99)</f>
        <v>0</v>
      </c>
      <c r="M97" s="1"/>
      <c r="N97" s="1"/>
      <c r="O97" s="1"/>
      <c r="P97" s="1"/>
      <c r="Q97" s="1"/>
    </row>
    <row r="98" spans="1:17" ht="25.5">
      <c r="A98" s="101">
        <v>2</v>
      </c>
      <c r="B98" s="102">
        <v>5</v>
      </c>
      <c r="C98" s="103">
        <v>2</v>
      </c>
      <c r="D98" s="104">
        <v>1</v>
      </c>
      <c r="E98" s="102">
        <v>1</v>
      </c>
      <c r="F98" s="142">
        <v>1</v>
      </c>
      <c r="G98" s="119" t="s">
        <v>81</v>
      </c>
      <c r="H98" s="61">
        <v>69</v>
      </c>
      <c r="I98" s="131"/>
      <c r="J98" s="87"/>
      <c r="K98" s="87"/>
      <c r="L98" s="87"/>
      <c r="M98" s="1"/>
      <c r="N98" s="1"/>
      <c r="O98" s="1"/>
      <c r="P98" s="1"/>
      <c r="Q98" s="1"/>
    </row>
    <row r="99" spans="1:17" ht="25.5" customHeight="1">
      <c r="A99" s="101">
        <v>2</v>
      </c>
      <c r="B99" s="102">
        <v>5</v>
      </c>
      <c r="C99" s="103">
        <v>2</v>
      </c>
      <c r="D99" s="104">
        <v>1</v>
      </c>
      <c r="E99" s="102">
        <v>1</v>
      </c>
      <c r="F99" s="142">
        <v>2</v>
      </c>
      <c r="G99" s="119" t="s">
        <v>82</v>
      </c>
      <c r="H99" s="61">
        <v>70</v>
      </c>
      <c r="I99" s="87"/>
      <c r="J99" s="87"/>
      <c r="K99" s="87"/>
      <c r="L99" s="87"/>
      <c r="M99" s="1"/>
      <c r="N99" s="1"/>
      <c r="O99" s="1"/>
      <c r="P99" s="1"/>
      <c r="Q99" s="1"/>
    </row>
    <row r="100" spans="1:17" ht="28.5" customHeight="1">
      <c r="A100" s="84">
        <v>2</v>
      </c>
      <c r="B100" s="75">
        <v>5</v>
      </c>
      <c r="C100" s="76">
        <v>3</v>
      </c>
      <c r="D100" s="77"/>
      <c r="E100" s="75"/>
      <c r="F100" s="146"/>
      <c r="G100" s="79" t="s">
        <v>83</v>
      </c>
      <c r="H100" s="61">
        <v>71</v>
      </c>
      <c r="I100" s="80">
        <f>I101</f>
        <v>0</v>
      </c>
      <c r="J100" s="128">
        <f t="shared" ref="J100:L101" si="10">J101</f>
        <v>0</v>
      </c>
      <c r="K100" s="81">
        <f t="shared" si="10"/>
        <v>0</v>
      </c>
      <c r="L100" s="80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84">
        <v>2</v>
      </c>
      <c r="B101" s="75">
        <v>5</v>
      </c>
      <c r="C101" s="76">
        <v>3</v>
      </c>
      <c r="D101" s="77">
        <v>1</v>
      </c>
      <c r="E101" s="75"/>
      <c r="F101" s="146"/>
      <c r="G101" s="79" t="s">
        <v>84</v>
      </c>
      <c r="H101" s="61">
        <v>72</v>
      </c>
      <c r="I101" s="80">
        <f>I102</f>
        <v>0</v>
      </c>
      <c r="J101" s="128">
        <f t="shared" si="10"/>
        <v>0</v>
      </c>
      <c r="K101" s="81">
        <f t="shared" si="10"/>
        <v>0</v>
      </c>
      <c r="L101" s="80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94">
        <v>2</v>
      </c>
      <c r="B102" s="95">
        <v>5</v>
      </c>
      <c r="C102" s="96">
        <v>3</v>
      </c>
      <c r="D102" s="97">
        <v>1</v>
      </c>
      <c r="E102" s="95">
        <v>1</v>
      </c>
      <c r="F102" s="147"/>
      <c r="G102" s="148" t="s">
        <v>84</v>
      </c>
      <c r="H102" s="61">
        <v>73</v>
      </c>
      <c r="I102" s="93">
        <f>SUM(I103:I104)</f>
        <v>0</v>
      </c>
      <c r="J102" s="134">
        <f>SUM(J103:J104)</f>
        <v>0</v>
      </c>
      <c r="K102" s="135">
        <f>SUM(K103:K104)</f>
        <v>0</v>
      </c>
      <c r="L102" s="93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101">
        <v>2</v>
      </c>
      <c r="B103" s="102">
        <v>5</v>
      </c>
      <c r="C103" s="103">
        <v>3</v>
      </c>
      <c r="D103" s="104">
        <v>1</v>
      </c>
      <c r="E103" s="102">
        <v>1</v>
      </c>
      <c r="F103" s="142">
        <v>1</v>
      </c>
      <c r="G103" s="119" t="s">
        <v>84</v>
      </c>
      <c r="H103" s="61">
        <v>74</v>
      </c>
      <c r="I103" s="87"/>
      <c r="J103" s="87"/>
      <c r="K103" s="87"/>
      <c r="L103" s="87"/>
      <c r="M103" s="1"/>
      <c r="N103" s="1"/>
      <c r="O103" s="1"/>
      <c r="P103" s="1"/>
      <c r="Q103" s="1"/>
    </row>
    <row r="104" spans="1:17" ht="26.25" customHeight="1">
      <c r="A104" s="112">
        <v>2</v>
      </c>
      <c r="B104" s="149">
        <v>5</v>
      </c>
      <c r="C104" s="150">
        <v>3</v>
      </c>
      <c r="D104" s="151">
        <v>1</v>
      </c>
      <c r="E104" s="149">
        <v>1</v>
      </c>
      <c r="F104" s="152">
        <v>2</v>
      </c>
      <c r="G104" s="153" t="s">
        <v>85</v>
      </c>
      <c r="H104" s="61">
        <v>75</v>
      </c>
      <c r="I104" s="87"/>
      <c r="J104" s="87"/>
      <c r="K104" s="87"/>
      <c r="L104" s="87"/>
      <c r="M104" s="1"/>
      <c r="N104" s="1"/>
      <c r="O104" s="1"/>
      <c r="P104" s="1"/>
      <c r="Q104" s="1"/>
    </row>
    <row r="105" spans="1:17" ht="27.75" customHeight="1">
      <c r="A105" s="154">
        <v>2</v>
      </c>
      <c r="B105" s="155">
        <v>5</v>
      </c>
      <c r="C105" s="156">
        <v>3</v>
      </c>
      <c r="D105" s="153">
        <v>2</v>
      </c>
      <c r="E105" s="155"/>
      <c r="F105" s="157"/>
      <c r="G105" s="153" t="s">
        <v>86</v>
      </c>
      <c r="H105" s="61">
        <v>76</v>
      </c>
      <c r="I105" s="93">
        <f>I106</f>
        <v>0</v>
      </c>
      <c r="J105" s="93">
        <f t="shared" ref="J105:L105" si="11">J106</f>
        <v>0</v>
      </c>
      <c r="K105" s="93">
        <f t="shared" si="11"/>
        <v>0</v>
      </c>
      <c r="L105" s="93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54">
        <v>2</v>
      </c>
      <c r="B106" s="155">
        <v>5</v>
      </c>
      <c r="C106" s="156">
        <v>3</v>
      </c>
      <c r="D106" s="153">
        <v>2</v>
      </c>
      <c r="E106" s="155">
        <v>1</v>
      </c>
      <c r="F106" s="157"/>
      <c r="G106" s="153" t="s">
        <v>86</v>
      </c>
      <c r="H106" s="61">
        <v>77</v>
      </c>
      <c r="I106" s="93">
        <f>SUM(I107:I108)</f>
        <v>0</v>
      </c>
      <c r="J106" s="93">
        <f t="shared" ref="J106:L106" si="12">SUM(J107:J108)</f>
        <v>0</v>
      </c>
      <c r="K106" s="93">
        <f t="shared" si="12"/>
        <v>0</v>
      </c>
      <c r="L106" s="93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54">
        <v>2</v>
      </c>
      <c r="B107" s="155">
        <v>5</v>
      </c>
      <c r="C107" s="156">
        <v>3</v>
      </c>
      <c r="D107" s="153">
        <v>2</v>
      </c>
      <c r="E107" s="155">
        <v>1</v>
      </c>
      <c r="F107" s="157">
        <v>1</v>
      </c>
      <c r="G107" s="153" t="s">
        <v>86</v>
      </c>
      <c r="H107" s="61">
        <v>78</v>
      </c>
      <c r="I107" s="87"/>
      <c r="J107" s="87"/>
      <c r="K107" s="87"/>
      <c r="L107" s="87"/>
      <c r="M107" s="1"/>
      <c r="N107" s="1"/>
      <c r="O107" s="1"/>
      <c r="P107" s="1"/>
      <c r="Q107" s="1"/>
    </row>
    <row r="108" spans="1:17" ht="18" customHeight="1">
      <c r="A108" s="154">
        <v>2</v>
      </c>
      <c r="B108" s="155">
        <v>5</v>
      </c>
      <c r="C108" s="156">
        <v>3</v>
      </c>
      <c r="D108" s="153">
        <v>2</v>
      </c>
      <c r="E108" s="155">
        <v>1</v>
      </c>
      <c r="F108" s="157">
        <v>2</v>
      </c>
      <c r="G108" s="153" t="s">
        <v>87</v>
      </c>
      <c r="H108" s="61">
        <v>79</v>
      </c>
      <c r="I108" s="87"/>
      <c r="J108" s="87"/>
      <c r="K108" s="87"/>
      <c r="L108" s="87"/>
      <c r="M108" s="1"/>
      <c r="N108" s="1"/>
      <c r="O108" s="1"/>
      <c r="P108" s="1"/>
      <c r="Q108" s="1"/>
    </row>
    <row r="109" spans="1:17" ht="16.5" customHeight="1">
      <c r="A109" s="141">
        <v>2</v>
      </c>
      <c r="B109" s="66">
        <v>6</v>
      </c>
      <c r="C109" s="139"/>
      <c r="D109" s="144"/>
      <c r="E109" s="66"/>
      <c r="F109" s="143"/>
      <c r="G109" s="158" t="s">
        <v>88</v>
      </c>
      <c r="H109" s="61">
        <v>80</v>
      </c>
      <c r="I109" s="80">
        <f>SUM(I110+I115+I119+I123+I127)</f>
        <v>0</v>
      </c>
      <c r="J109" s="128">
        <f>SUM(J110+J115+J119+J123+J127)</f>
        <v>0</v>
      </c>
      <c r="K109" s="81">
        <f>SUM(K110+K115+K119+K123+K127)</f>
        <v>0</v>
      </c>
      <c r="L109" s="80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94">
        <v>2</v>
      </c>
      <c r="B110" s="95">
        <v>6</v>
      </c>
      <c r="C110" s="96">
        <v>1</v>
      </c>
      <c r="D110" s="97"/>
      <c r="E110" s="95"/>
      <c r="F110" s="147"/>
      <c r="G110" s="148" t="s">
        <v>89</v>
      </c>
      <c r="H110" s="61">
        <v>81</v>
      </c>
      <c r="I110" s="93">
        <f>I111</f>
        <v>0</v>
      </c>
      <c r="J110" s="134">
        <f t="shared" ref="J110:L111" si="13">J111</f>
        <v>0</v>
      </c>
      <c r="K110" s="135">
        <f t="shared" si="13"/>
        <v>0</v>
      </c>
      <c r="L110" s="93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84">
        <v>2</v>
      </c>
      <c r="B111" s="75">
        <v>6</v>
      </c>
      <c r="C111" s="76">
        <v>1</v>
      </c>
      <c r="D111" s="77">
        <v>1</v>
      </c>
      <c r="E111" s="75"/>
      <c r="F111" s="146"/>
      <c r="G111" s="77" t="s">
        <v>89</v>
      </c>
      <c r="H111" s="61">
        <v>82</v>
      </c>
      <c r="I111" s="80">
        <f>I112</f>
        <v>0</v>
      </c>
      <c r="J111" s="128">
        <f t="shared" si="13"/>
        <v>0</v>
      </c>
      <c r="K111" s="81">
        <f t="shared" si="13"/>
        <v>0</v>
      </c>
      <c r="L111" s="80">
        <f t="shared" si="13"/>
        <v>0</v>
      </c>
      <c r="M111" s="1"/>
      <c r="N111" s="1"/>
      <c r="O111" s="1"/>
      <c r="P111" s="1"/>
      <c r="Q111" s="1"/>
    </row>
    <row r="112" spans="1:17">
      <c r="A112" s="84">
        <v>2</v>
      </c>
      <c r="B112" s="75">
        <v>6</v>
      </c>
      <c r="C112" s="76">
        <v>1</v>
      </c>
      <c r="D112" s="77">
        <v>1</v>
      </c>
      <c r="E112" s="75">
        <v>1</v>
      </c>
      <c r="F112" s="146"/>
      <c r="G112" s="77" t="s">
        <v>89</v>
      </c>
      <c r="H112" s="61">
        <v>83</v>
      </c>
      <c r="I112" s="80">
        <f>SUM(I113:I114)</f>
        <v>0</v>
      </c>
      <c r="J112" s="128">
        <f>SUM(J113:J114)</f>
        <v>0</v>
      </c>
      <c r="K112" s="81">
        <f>SUM(K113:K114)</f>
        <v>0</v>
      </c>
      <c r="L112" s="80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84">
        <v>2</v>
      </c>
      <c r="B113" s="75">
        <v>6</v>
      </c>
      <c r="C113" s="76">
        <v>1</v>
      </c>
      <c r="D113" s="77">
        <v>1</v>
      </c>
      <c r="E113" s="75">
        <v>1</v>
      </c>
      <c r="F113" s="146">
        <v>1</v>
      </c>
      <c r="G113" s="77" t="s">
        <v>90</v>
      </c>
      <c r="H113" s="61">
        <v>84</v>
      </c>
      <c r="I113" s="131"/>
      <c r="J113" s="87"/>
      <c r="K113" s="87"/>
      <c r="L113" s="87"/>
      <c r="M113" s="1"/>
      <c r="N113" s="1"/>
      <c r="O113" s="1"/>
      <c r="P113" s="1"/>
      <c r="Q113" s="1"/>
    </row>
    <row r="114" spans="1:17">
      <c r="A114" s="159">
        <v>2</v>
      </c>
      <c r="B114" s="70">
        <v>6</v>
      </c>
      <c r="C114" s="68">
        <v>1</v>
      </c>
      <c r="D114" s="69">
        <v>1</v>
      </c>
      <c r="E114" s="70">
        <v>1</v>
      </c>
      <c r="F114" s="145">
        <v>2</v>
      </c>
      <c r="G114" s="69" t="s">
        <v>91</v>
      </c>
      <c r="H114" s="61">
        <v>85</v>
      </c>
      <c r="I114" s="85"/>
      <c r="J114" s="85"/>
      <c r="K114" s="85"/>
      <c r="L114" s="85"/>
      <c r="M114" s="1"/>
      <c r="N114" s="1"/>
      <c r="O114" s="1"/>
      <c r="P114" s="1"/>
      <c r="Q114" s="1"/>
    </row>
    <row r="115" spans="1:17" ht="25.5">
      <c r="A115" s="84">
        <v>2</v>
      </c>
      <c r="B115" s="75">
        <v>6</v>
      </c>
      <c r="C115" s="76">
        <v>2</v>
      </c>
      <c r="D115" s="77"/>
      <c r="E115" s="75"/>
      <c r="F115" s="146"/>
      <c r="G115" s="79" t="s">
        <v>92</v>
      </c>
      <c r="H115" s="61">
        <v>86</v>
      </c>
      <c r="I115" s="80">
        <f>I116</f>
        <v>0</v>
      </c>
      <c r="J115" s="128">
        <f t="shared" ref="J115:L117" si="14">J116</f>
        <v>0</v>
      </c>
      <c r="K115" s="81">
        <f t="shared" si="14"/>
        <v>0</v>
      </c>
      <c r="L115" s="80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84">
        <v>2</v>
      </c>
      <c r="B116" s="75">
        <v>6</v>
      </c>
      <c r="C116" s="76">
        <v>2</v>
      </c>
      <c r="D116" s="77">
        <v>1</v>
      </c>
      <c r="E116" s="75"/>
      <c r="F116" s="146"/>
      <c r="G116" s="79" t="s">
        <v>92</v>
      </c>
      <c r="H116" s="61">
        <v>87</v>
      </c>
      <c r="I116" s="80">
        <f>I117</f>
        <v>0</v>
      </c>
      <c r="J116" s="128">
        <f t="shared" si="14"/>
        <v>0</v>
      </c>
      <c r="K116" s="81">
        <f t="shared" si="14"/>
        <v>0</v>
      </c>
      <c r="L116" s="80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84">
        <v>2</v>
      </c>
      <c r="B117" s="75">
        <v>6</v>
      </c>
      <c r="C117" s="76">
        <v>2</v>
      </c>
      <c r="D117" s="77">
        <v>1</v>
      </c>
      <c r="E117" s="75">
        <v>1</v>
      </c>
      <c r="F117" s="146"/>
      <c r="G117" s="79" t="s">
        <v>92</v>
      </c>
      <c r="H117" s="61">
        <v>88</v>
      </c>
      <c r="I117" s="160">
        <f>I118</f>
        <v>0</v>
      </c>
      <c r="J117" s="161">
        <f t="shared" si="14"/>
        <v>0</v>
      </c>
      <c r="K117" s="162">
        <f t="shared" si="14"/>
        <v>0</v>
      </c>
      <c r="L117" s="160">
        <f t="shared" si="14"/>
        <v>0</v>
      </c>
      <c r="M117" s="1"/>
      <c r="N117" s="1"/>
      <c r="O117" s="1"/>
      <c r="P117" s="1"/>
      <c r="Q117" s="1"/>
    </row>
    <row r="118" spans="1:17" ht="25.5">
      <c r="A118" s="84">
        <v>2</v>
      </c>
      <c r="B118" s="75">
        <v>6</v>
      </c>
      <c r="C118" s="76">
        <v>2</v>
      </c>
      <c r="D118" s="77">
        <v>1</v>
      </c>
      <c r="E118" s="75">
        <v>1</v>
      </c>
      <c r="F118" s="146">
        <v>1</v>
      </c>
      <c r="G118" s="79" t="s">
        <v>92</v>
      </c>
      <c r="H118" s="61">
        <v>89</v>
      </c>
      <c r="I118" s="87"/>
      <c r="J118" s="87"/>
      <c r="K118" s="87"/>
      <c r="L118" s="87"/>
      <c r="M118" s="1"/>
      <c r="N118" s="1"/>
      <c r="O118" s="1"/>
      <c r="P118" s="1"/>
      <c r="Q118" s="1"/>
    </row>
    <row r="119" spans="1:17" ht="26.25" customHeight="1">
      <c r="A119" s="159">
        <v>2</v>
      </c>
      <c r="B119" s="70">
        <v>6</v>
      </c>
      <c r="C119" s="68">
        <v>3</v>
      </c>
      <c r="D119" s="69"/>
      <c r="E119" s="70"/>
      <c r="F119" s="145"/>
      <c r="G119" s="92" t="s">
        <v>93</v>
      </c>
      <c r="H119" s="61">
        <v>90</v>
      </c>
      <c r="I119" s="127">
        <f>I120</f>
        <v>0</v>
      </c>
      <c r="J119" s="132">
        <f t="shared" ref="J119:L121" si="15">J120</f>
        <v>0</v>
      </c>
      <c r="K119" s="133">
        <f t="shared" si="15"/>
        <v>0</v>
      </c>
      <c r="L119" s="127">
        <f t="shared" si="15"/>
        <v>0</v>
      </c>
      <c r="M119" s="1"/>
      <c r="N119" s="1"/>
      <c r="O119" s="1"/>
      <c r="P119" s="1"/>
      <c r="Q119" s="1"/>
    </row>
    <row r="120" spans="1:17" ht="25.5">
      <c r="A120" s="84">
        <v>2</v>
      </c>
      <c r="B120" s="75">
        <v>6</v>
      </c>
      <c r="C120" s="76">
        <v>3</v>
      </c>
      <c r="D120" s="77">
        <v>1</v>
      </c>
      <c r="E120" s="75"/>
      <c r="F120" s="146"/>
      <c r="G120" s="77" t="s">
        <v>93</v>
      </c>
      <c r="H120" s="61">
        <v>91</v>
      </c>
      <c r="I120" s="80">
        <f>I121</f>
        <v>0</v>
      </c>
      <c r="J120" s="128">
        <f t="shared" si="15"/>
        <v>0</v>
      </c>
      <c r="K120" s="81">
        <f t="shared" si="15"/>
        <v>0</v>
      </c>
      <c r="L120" s="80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84">
        <v>2</v>
      </c>
      <c r="B121" s="75">
        <v>6</v>
      </c>
      <c r="C121" s="76">
        <v>3</v>
      </c>
      <c r="D121" s="77">
        <v>1</v>
      </c>
      <c r="E121" s="75">
        <v>1</v>
      </c>
      <c r="F121" s="146"/>
      <c r="G121" s="77" t="s">
        <v>93</v>
      </c>
      <c r="H121" s="61">
        <v>92</v>
      </c>
      <c r="I121" s="80">
        <f>I122</f>
        <v>0</v>
      </c>
      <c r="J121" s="128">
        <f t="shared" si="15"/>
        <v>0</v>
      </c>
      <c r="K121" s="81">
        <f t="shared" si="15"/>
        <v>0</v>
      </c>
      <c r="L121" s="80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84">
        <v>2</v>
      </c>
      <c r="B122" s="75">
        <v>6</v>
      </c>
      <c r="C122" s="76">
        <v>3</v>
      </c>
      <c r="D122" s="77">
        <v>1</v>
      </c>
      <c r="E122" s="75">
        <v>1</v>
      </c>
      <c r="F122" s="146">
        <v>1</v>
      </c>
      <c r="G122" s="77" t="s">
        <v>93</v>
      </c>
      <c r="H122" s="61">
        <v>93</v>
      </c>
      <c r="I122" s="131"/>
      <c r="J122" s="87"/>
      <c r="K122" s="87"/>
      <c r="L122" s="87"/>
      <c r="M122" s="1"/>
      <c r="N122" s="1"/>
      <c r="O122" s="1"/>
      <c r="P122" s="1"/>
      <c r="Q122" s="1"/>
    </row>
    <row r="123" spans="1:17" ht="25.5">
      <c r="A123" s="159">
        <v>2</v>
      </c>
      <c r="B123" s="70">
        <v>6</v>
      </c>
      <c r="C123" s="68">
        <v>4</v>
      </c>
      <c r="D123" s="69"/>
      <c r="E123" s="70"/>
      <c r="F123" s="145"/>
      <c r="G123" s="92" t="s">
        <v>94</v>
      </c>
      <c r="H123" s="61">
        <v>94</v>
      </c>
      <c r="I123" s="127">
        <f>I124</f>
        <v>0</v>
      </c>
      <c r="J123" s="132">
        <f t="shared" ref="J123:L125" si="16">J124</f>
        <v>0</v>
      </c>
      <c r="K123" s="133">
        <f t="shared" si="16"/>
        <v>0</v>
      </c>
      <c r="L123" s="127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84">
        <v>2</v>
      </c>
      <c r="B124" s="75">
        <v>6</v>
      </c>
      <c r="C124" s="76">
        <v>4</v>
      </c>
      <c r="D124" s="77">
        <v>1</v>
      </c>
      <c r="E124" s="75"/>
      <c r="F124" s="146"/>
      <c r="G124" s="77" t="s">
        <v>94</v>
      </c>
      <c r="H124" s="61">
        <v>95</v>
      </c>
      <c r="I124" s="80">
        <f>I125</f>
        <v>0</v>
      </c>
      <c r="J124" s="128">
        <f t="shared" si="16"/>
        <v>0</v>
      </c>
      <c r="K124" s="81">
        <f t="shared" si="16"/>
        <v>0</v>
      </c>
      <c r="L124" s="80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84">
        <v>2</v>
      </c>
      <c r="B125" s="75">
        <v>6</v>
      </c>
      <c r="C125" s="76">
        <v>4</v>
      </c>
      <c r="D125" s="77">
        <v>1</v>
      </c>
      <c r="E125" s="75">
        <v>1</v>
      </c>
      <c r="F125" s="146"/>
      <c r="G125" s="77" t="s">
        <v>94</v>
      </c>
      <c r="H125" s="61">
        <v>96</v>
      </c>
      <c r="I125" s="80">
        <f>I126</f>
        <v>0</v>
      </c>
      <c r="J125" s="128">
        <f t="shared" si="16"/>
        <v>0</v>
      </c>
      <c r="K125" s="81">
        <f t="shared" si="16"/>
        <v>0</v>
      </c>
      <c r="L125" s="80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84">
        <v>2</v>
      </c>
      <c r="B126" s="75">
        <v>6</v>
      </c>
      <c r="C126" s="76">
        <v>4</v>
      </c>
      <c r="D126" s="77">
        <v>1</v>
      </c>
      <c r="E126" s="75">
        <v>1</v>
      </c>
      <c r="F126" s="146">
        <v>1</v>
      </c>
      <c r="G126" s="77" t="s">
        <v>94</v>
      </c>
      <c r="H126" s="61">
        <v>97</v>
      </c>
      <c r="I126" s="131"/>
      <c r="J126" s="87"/>
      <c r="K126" s="87"/>
      <c r="L126" s="87"/>
      <c r="M126" s="1"/>
      <c r="N126" s="1"/>
      <c r="O126" s="1"/>
      <c r="P126" s="1"/>
      <c r="Q126" s="1"/>
    </row>
    <row r="127" spans="1:17" ht="27" customHeight="1">
      <c r="A127" s="94">
        <v>2</v>
      </c>
      <c r="B127" s="163">
        <v>6</v>
      </c>
      <c r="C127" s="164">
        <v>5</v>
      </c>
      <c r="D127" s="165"/>
      <c r="E127" s="163"/>
      <c r="F127" s="166"/>
      <c r="G127" s="167" t="s">
        <v>95</v>
      </c>
      <c r="H127" s="61">
        <v>98</v>
      </c>
      <c r="I127" s="99">
        <f>I128</f>
        <v>0</v>
      </c>
      <c r="J127" s="168">
        <f t="shared" ref="J127:L129" si="17">J128</f>
        <v>0</v>
      </c>
      <c r="K127" s="100">
        <f t="shared" si="17"/>
        <v>0</v>
      </c>
      <c r="L127" s="99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84">
        <v>2</v>
      </c>
      <c r="B128" s="75">
        <v>6</v>
      </c>
      <c r="C128" s="76">
        <v>5</v>
      </c>
      <c r="D128" s="77">
        <v>1</v>
      </c>
      <c r="E128" s="75"/>
      <c r="F128" s="146"/>
      <c r="G128" s="167" t="s">
        <v>96</v>
      </c>
      <c r="H128" s="61">
        <v>99</v>
      </c>
      <c r="I128" s="80">
        <f>I129</f>
        <v>0</v>
      </c>
      <c r="J128" s="128">
        <f t="shared" si="17"/>
        <v>0</v>
      </c>
      <c r="K128" s="81">
        <f t="shared" si="17"/>
        <v>0</v>
      </c>
      <c r="L128" s="80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84">
        <v>2</v>
      </c>
      <c r="B129" s="75">
        <v>6</v>
      </c>
      <c r="C129" s="76">
        <v>5</v>
      </c>
      <c r="D129" s="77">
        <v>1</v>
      </c>
      <c r="E129" s="75">
        <v>1</v>
      </c>
      <c r="F129" s="146"/>
      <c r="G129" s="167" t="s">
        <v>95</v>
      </c>
      <c r="H129" s="61">
        <v>100</v>
      </c>
      <c r="I129" s="80">
        <f>I130</f>
        <v>0</v>
      </c>
      <c r="J129" s="128">
        <f t="shared" si="17"/>
        <v>0</v>
      </c>
      <c r="K129" s="81">
        <f t="shared" si="17"/>
        <v>0</v>
      </c>
      <c r="L129" s="80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46">
        <v>1</v>
      </c>
      <c r="G130" s="167" t="s">
        <v>97</v>
      </c>
      <c r="H130" s="61">
        <v>101</v>
      </c>
      <c r="I130" s="131"/>
      <c r="J130" s="87"/>
      <c r="K130" s="87"/>
      <c r="L130" s="87"/>
      <c r="M130" s="1"/>
      <c r="N130" s="1"/>
      <c r="O130" s="1"/>
      <c r="P130" s="1"/>
      <c r="Q130" s="1"/>
    </row>
    <row r="131" spans="1:17" ht="14.25" customHeight="1">
      <c r="A131" s="141">
        <v>2</v>
      </c>
      <c r="B131" s="66">
        <v>7</v>
      </c>
      <c r="C131" s="66"/>
      <c r="D131" s="139"/>
      <c r="E131" s="139"/>
      <c r="F131" s="140"/>
      <c r="G131" s="144" t="s">
        <v>98</v>
      </c>
      <c r="H131" s="61">
        <v>102</v>
      </c>
      <c r="I131" s="81">
        <f>SUM(I132+I137+I145)</f>
        <v>0</v>
      </c>
      <c r="J131" s="128">
        <f>SUM(J132+J137+J145)</f>
        <v>0</v>
      </c>
      <c r="K131" s="81">
        <f>SUM(K132+K137+K145)</f>
        <v>0</v>
      </c>
      <c r="L131" s="81">
        <f>SUM(L132+L137+L145)</f>
        <v>0</v>
      </c>
      <c r="M131" s="1"/>
      <c r="N131" s="1"/>
      <c r="O131" s="1"/>
      <c r="P131" s="1"/>
      <c r="Q131" s="1"/>
    </row>
    <row r="132" spans="1:17">
      <c r="A132" s="84">
        <v>2</v>
      </c>
      <c r="B132" s="75">
        <v>7</v>
      </c>
      <c r="C132" s="75">
        <v>1</v>
      </c>
      <c r="D132" s="76"/>
      <c r="E132" s="76"/>
      <c r="F132" s="78"/>
      <c r="G132" s="79" t="s">
        <v>99</v>
      </c>
      <c r="H132" s="61">
        <v>103</v>
      </c>
      <c r="I132" s="81">
        <f>I133</f>
        <v>0</v>
      </c>
      <c r="J132" s="128">
        <f t="shared" ref="J132:L133" si="18">J133</f>
        <v>0</v>
      </c>
      <c r="K132" s="81">
        <f t="shared" si="18"/>
        <v>0</v>
      </c>
      <c r="L132" s="80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84">
        <v>2</v>
      </c>
      <c r="B133" s="75">
        <v>7</v>
      </c>
      <c r="C133" s="75">
        <v>1</v>
      </c>
      <c r="D133" s="76">
        <v>1</v>
      </c>
      <c r="E133" s="76"/>
      <c r="F133" s="78"/>
      <c r="G133" s="77" t="s">
        <v>99</v>
      </c>
      <c r="H133" s="61">
        <v>104</v>
      </c>
      <c r="I133" s="81">
        <f>I134</f>
        <v>0</v>
      </c>
      <c r="J133" s="128">
        <f t="shared" si="18"/>
        <v>0</v>
      </c>
      <c r="K133" s="81">
        <f t="shared" si="18"/>
        <v>0</v>
      </c>
      <c r="L133" s="80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84">
        <v>2</v>
      </c>
      <c r="B134" s="75">
        <v>7</v>
      </c>
      <c r="C134" s="75">
        <v>1</v>
      </c>
      <c r="D134" s="76">
        <v>1</v>
      </c>
      <c r="E134" s="76">
        <v>1</v>
      </c>
      <c r="F134" s="78"/>
      <c r="G134" s="77" t="s">
        <v>99</v>
      </c>
      <c r="H134" s="61">
        <v>105</v>
      </c>
      <c r="I134" s="81">
        <f>SUM(I135:I136)</f>
        <v>0</v>
      </c>
      <c r="J134" s="128">
        <f>SUM(J135:J136)</f>
        <v>0</v>
      </c>
      <c r="K134" s="81">
        <f>SUM(K135:K136)</f>
        <v>0</v>
      </c>
      <c r="L134" s="80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59">
        <v>2</v>
      </c>
      <c r="B135" s="70">
        <v>7</v>
      </c>
      <c r="C135" s="159">
        <v>1</v>
      </c>
      <c r="D135" s="75">
        <v>1</v>
      </c>
      <c r="E135" s="68">
        <v>1</v>
      </c>
      <c r="F135" s="71">
        <v>1</v>
      </c>
      <c r="G135" s="69" t="s">
        <v>100</v>
      </c>
      <c r="H135" s="61">
        <v>106</v>
      </c>
      <c r="I135" s="169"/>
      <c r="J135" s="169"/>
      <c r="K135" s="169"/>
      <c r="L135" s="169"/>
      <c r="M135" s="1"/>
      <c r="N135" s="1"/>
      <c r="O135" s="1"/>
      <c r="P135" s="1"/>
      <c r="Q135" s="1"/>
    </row>
    <row r="136" spans="1:17" ht="14.25" customHeight="1">
      <c r="A136" s="75">
        <v>2</v>
      </c>
      <c r="B136" s="75">
        <v>7</v>
      </c>
      <c r="C136" s="84">
        <v>1</v>
      </c>
      <c r="D136" s="75">
        <v>1</v>
      </c>
      <c r="E136" s="76">
        <v>1</v>
      </c>
      <c r="F136" s="78">
        <v>2</v>
      </c>
      <c r="G136" s="77" t="s">
        <v>101</v>
      </c>
      <c r="H136" s="61">
        <v>107</v>
      </c>
      <c r="I136" s="170"/>
      <c r="J136" s="86"/>
      <c r="K136" s="86"/>
      <c r="L136" s="86"/>
      <c r="M136" s="1"/>
      <c r="N136" s="1"/>
      <c r="O136" s="1"/>
      <c r="P136" s="1"/>
      <c r="Q136" s="1"/>
    </row>
    <row r="137" spans="1:17" ht="25.5">
      <c r="A137" s="94">
        <v>2</v>
      </c>
      <c r="B137" s="95">
        <v>7</v>
      </c>
      <c r="C137" s="94">
        <v>2</v>
      </c>
      <c r="D137" s="95"/>
      <c r="E137" s="96"/>
      <c r="F137" s="98"/>
      <c r="G137" s="148" t="s">
        <v>102</v>
      </c>
      <c r="H137" s="61">
        <v>108</v>
      </c>
      <c r="I137" s="135">
        <f>I138</f>
        <v>0</v>
      </c>
      <c r="J137" s="134">
        <f t="shared" ref="J137:L138" si="19">J138</f>
        <v>0</v>
      </c>
      <c r="K137" s="135">
        <f t="shared" si="19"/>
        <v>0</v>
      </c>
      <c r="L137" s="93">
        <f t="shared" si="19"/>
        <v>0</v>
      </c>
      <c r="M137" s="1"/>
      <c r="N137" s="1"/>
      <c r="O137" s="1"/>
      <c r="P137" s="1"/>
      <c r="Q137" s="1"/>
    </row>
    <row r="138" spans="1:17" ht="25.5">
      <c r="A138" s="84">
        <v>2</v>
      </c>
      <c r="B138" s="75">
        <v>7</v>
      </c>
      <c r="C138" s="84">
        <v>2</v>
      </c>
      <c r="D138" s="75">
        <v>1</v>
      </c>
      <c r="E138" s="76"/>
      <c r="F138" s="78"/>
      <c r="G138" s="77" t="s">
        <v>103</v>
      </c>
      <c r="H138" s="61">
        <v>109</v>
      </c>
      <c r="I138" s="81">
        <f>I139</f>
        <v>0</v>
      </c>
      <c r="J138" s="128">
        <f t="shared" si="19"/>
        <v>0</v>
      </c>
      <c r="K138" s="81">
        <f t="shared" si="19"/>
        <v>0</v>
      </c>
      <c r="L138" s="80">
        <f t="shared" si="19"/>
        <v>0</v>
      </c>
      <c r="M138" s="1"/>
      <c r="N138" s="1"/>
      <c r="O138" s="1"/>
      <c r="P138" s="1"/>
      <c r="Q138" s="1"/>
    </row>
    <row r="139" spans="1:17" ht="25.5">
      <c r="A139" s="84">
        <v>2</v>
      </c>
      <c r="B139" s="75">
        <v>7</v>
      </c>
      <c r="C139" s="84">
        <v>2</v>
      </c>
      <c r="D139" s="75">
        <v>1</v>
      </c>
      <c r="E139" s="76">
        <v>1</v>
      </c>
      <c r="F139" s="78"/>
      <c r="G139" s="77" t="s">
        <v>103</v>
      </c>
      <c r="H139" s="61">
        <v>110</v>
      </c>
      <c r="I139" s="81">
        <f>SUM(I140:I141)</f>
        <v>0</v>
      </c>
      <c r="J139" s="128">
        <f>SUM(J140:J141)</f>
        <v>0</v>
      </c>
      <c r="K139" s="81">
        <f>SUM(K140:K141)</f>
        <v>0</v>
      </c>
      <c r="L139" s="80">
        <f>SUM(L140:L141)</f>
        <v>0</v>
      </c>
      <c r="M139" s="1"/>
      <c r="N139" s="1"/>
      <c r="O139" s="1"/>
      <c r="P139" s="1"/>
      <c r="Q139" s="1"/>
    </row>
    <row r="140" spans="1:17" ht="12" customHeight="1">
      <c r="A140" s="84">
        <v>2</v>
      </c>
      <c r="B140" s="75">
        <v>7</v>
      </c>
      <c r="C140" s="84">
        <v>2</v>
      </c>
      <c r="D140" s="75">
        <v>1</v>
      </c>
      <c r="E140" s="76">
        <v>1</v>
      </c>
      <c r="F140" s="78">
        <v>1</v>
      </c>
      <c r="G140" s="77" t="s">
        <v>104</v>
      </c>
      <c r="H140" s="61">
        <v>111</v>
      </c>
      <c r="I140" s="170"/>
      <c r="J140" s="86"/>
      <c r="K140" s="86"/>
      <c r="L140" s="86"/>
      <c r="M140" s="1"/>
      <c r="N140" s="1"/>
      <c r="O140" s="1"/>
      <c r="P140" s="1"/>
      <c r="Q140" s="1"/>
    </row>
    <row r="141" spans="1:17" ht="15" customHeight="1">
      <c r="A141" s="84">
        <v>2</v>
      </c>
      <c r="B141" s="75">
        <v>7</v>
      </c>
      <c r="C141" s="84">
        <v>2</v>
      </c>
      <c r="D141" s="75">
        <v>1</v>
      </c>
      <c r="E141" s="76">
        <v>1</v>
      </c>
      <c r="F141" s="78">
        <v>2</v>
      </c>
      <c r="G141" s="77" t="s">
        <v>105</v>
      </c>
      <c r="H141" s="61">
        <v>112</v>
      </c>
      <c r="I141" s="86"/>
      <c r="J141" s="86"/>
      <c r="K141" s="86"/>
      <c r="L141" s="86"/>
      <c r="M141" s="1"/>
      <c r="N141" s="1"/>
      <c r="O141" s="1"/>
      <c r="P141" s="1"/>
      <c r="Q141" s="1"/>
    </row>
    <row r="142" spans="1:17" ht="15" customHeight="1">
      <c r="A142" s="136">
        <v>2</v>
      </c>
      <c r="B142" s="171">
        <v>7</v>
      </c>
      <c r="C142" s="136">
        <v>2</v>
      </c>
      <c r="D142" s="171">
        <v>2</v>
      </c>
      <c r="E142" s="172"/>
      <c r="F142" s="173"/>
      <c r="G142" s="79" t="s">
        <v>106</v>
      </c>
      <c r="H142" s="61">
        <v>113</v>
      </c>
      <c r="I142" s="81">
        <f>I143</f>
        <v>0</v>
      </c>
      <c r="J142" s="81">
        <f t="shared" ref="J142:L142" si="20">J143</f>
        <v>0</v>
      </c>
      <c r="K142" s="81">
        <f t="shared" si="20"/>
        <v>0</v>
      </c>
      <c r="L142" s="81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36">
        <v>2</v>
      </c>
      <c r="B143" s="171">
        <v>7</v>
      </c>
      <c r="C143" s="136">
        <v>2</v>
      </c>
      <c r="D143" s="171">
        <v>2</v>
      </c>
      <c r="E143" s="172">
        <v>1</v>
      </c>
      <c r="F143" s="173"/>
      <c r="G143" s="79" t="s">
        <v>106</v>
      </c>
      <c r="H143" s="61">
        <v>114</v>
      </c>
      <c r="I143" s="81">
        <f>SUM(I144)</f>
        <v>0</v>
      </c>
      <c r="J143" s="81">
        <f t="shared" ref="J143:L143" si="21">SUM(J144)</f>
        <v>0</v>
      </c>
      <c r="K143" s="81">
        <f t="shared" si="21"/>
        <v>0</v>
      </c>
      <c r="L143" s="81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36">
        <v>2</v>
      </c>
      <c r="B144" s="171">
        <v>7</v>
      </c>
      <c r="C144" s="136">
        <v>2</v>
      </c>
      <c r="D144" s="171">
        <v>2</v>
      </c>
      <c r="E144" s="172">
        <v>1</v>
      </c>
      <c r="F144" s="173">
        <v>1</v>
      </c>
      <c r="G144" s="79" t="s">
        <v>106</v>
      </c>
      <c r="H144" s="61">
        <v>115</v>
      </c>
      <c r="I144" s="86"/>
      <c r="J144" s="86"/>
      <c r="K144" s="86"/>
      <c r="L144" s="86"/>
      <c r="M144" s="1"/>
      <c r="N144" s="1"/>
      <c r="O144" s="1"/>
      <c r="P144" s="1"/>
      <c r="Q144" s="1"/>
    </row>
    <row r="145" spans="1:17">
      <c r="A145" s="84">
        <v>2</v>
      </c>
      <c r="B145" s="75">
        <v>7</v>
      </c>
      <c r="C145" s="84">
        <v>3</v>
      </c>
      <c r="D145" s="75"/>
      <c r="E145" s="76"/>
      <c r="F145" s="78"/>
      <c r="G145" s="79" t="s">
        <v>107</v>
      </c>
      <c r="H145" s="61">
        <v>116</v>
      </c>
      <c r="I145" s="81">
        <f>I146</f>
        <v>0</v>
      </c>
      <c r="J145" s="128">
        <f t="shared" ref="J145:L146" si="22">J146</f>
        <v>0</v>
      </c>
      <c r="K145" s="81">
        <f t="shared" si="22"/>
        <v>0</v>
      </c>
      <c r="L145" s="80">
        <f t="shared" si="22"/>
        <v>0</v>
      </c>
      <c r="M145" s="1"/>
      <c r="N145" s="1"/>
      <c r="O145" s="1"/>
      <c r="P145" s="1"/>
      <c r="Q145" s="1"/>
    </row>
    <row r="146" spans="1:17">
      <c r="A146" s="94">
        <v>2</v>
      </c>
      <c r="B146" s="163">
        <v>7</v>
      </c>
      <c r="C146" s="174">
        <v>3</v>
      </c>
      <c r="D146" s="163">
        <v>1</v>
      </c>
      <c r="E146" s="164"/>
      <c r="F146" s="175"/>
      <c r="G146" s="165" t="s">
        <v>107</v>
      </c>
      <c r="H146" s="61">
        <v>117</v>
      </c>
      <c r="I146" s="100">
        <f>I147</f>
        <v>0</v>
      </c>
      <c r="J146" s="168">
        <f t="shared" si="22"/>
        <v>0</v>
      </c>
      <c r="K146" s="100">
        <f t="shared" si="22"/>
        <v>0</v>
      </c>
      <c r="L146" s="99">
        <f t="shared" si="22"/>
        <v>0</v>
      </c>
      <c r="M146" s="1"/>
      <c r="N146" s="1"/>
      <c r="O146" s="1"/>
      <c r="P146" s="1"/>
      <c r="Q146" s="1"/>
    </row>
    <row r="147" spans="1:17">
      <c r="A147" s="84">
        <v>2</v>
      </c>
      <c r="B147" s="75">
        <v>7</v>
      </c>
      <c r="C147" s="84">
        <v>3</v>
      </c>
      <c r="D147" s="75">
        <v>1</v>
      </c>
      <c r="E147" s="76">
        <v>1</v>
      </c>
      <c r="F147" s="78"/>
      <c r="G147" s="77" t="s">
        <v>107</v>
      </c>
      <c r="H147" s="61">
        <v>118</v>
      </c>
      <c r="I147" s="81">
        <f>SUM(I148:I149)</f>
        <v>0</v>
      </c>
      <c r="J147" s="128">
        <f>SUM(J148:J149)</f>
        <v>0</v>
      </c>
      <c r="K147" s="81">
        <f>SUM(K148:K149)</f>
        <v>0</v>
      </c>
      <c r="L147" s="80">
        <f>SUM(L148:L149)</f>
        <v>0</v>
      </c>
      <c r="M147" s="1"/>
      <c r="N147" s="1"/>
      <c r="O147" s="1"/>
      <c r="P147" s="1"/>
      <c r="Q147" s="1"/>
    </row>
    <row r="148" spans="1:17">
      <c r="A148" s="159">
        <v>2</v>
      </c>
      <c r="B148" s="70">
        <v>7</v>
      </c>
      <c r="C148" s="159">
        <v>3</v>
      </c>
      <c r="D148" s="70">
        <v>1</v>
      </c>
      <c r="E148" s="68">
        <v>1</v>
      </c>
      <c r="F148" s="71">
        <v>1</v>
      </c>
      <c r="G148" s="69" t="s">
        <v>108</v>
      </c>
      <c r="H148" s="61">
        <v>119</v>
      </c>
      <c r="I148" s="176"/>
      <c r="J148" s="169"/>
      <c r="K148" s="169"/>
      <c r="L148" s="169"/>
      <c r="M148" s="1"/>
      <c r="N148" s="1"/>
      <c r="O148" s="1"/>
      <c r="P148" s="1"/>
      <c r="Q148" s="1"/>
    </row>
    <row r="149" spans="1:17" ht="16.5" customHeight="1">
      <c r="A149" s="84">
        <v>2</v>
      </c>
      <c r="B149" s="75">
        <v>7</v>
      </c>
      <c r="C149" s="84">
        <v>3</v>
      </c>
      <c r="D149" s="75">
        <v>1</v>
      </c>
      <c r="E149" s="76">
        <v>1</v>
      </c>
      <c r="F149" s="78">
        <v>2</v>
      </c>
      <c r="G149" s="77" t="s">
        <v>109</v>
      </c>
      <c r="H149" s="61">
        <v>120</v>
      </c>
      <c r="I149" s="86"/>
      <c r="J149" s="87"/>
      <c r="K149" s="87"/>
      <c r="L149" s="87"/>
      <c r="M149" s="1"/>
      <c r="N149" s="1"/>
      <c r="O149" s="1"/>
      <c r="P149" s="1"/>
      <c r="Q149" s="1"/>
    </row>
    <row r="150" spans="1:17" ht="15" customHeight="1">
      <c r="A150" s="141">
        <v>2</v>
      </c>
      <c r="B150" s="141">
        <v>8</v>
      </c>
      <c r="C150" s="66"/>
      <c r="D150" s="89"/>
      <c r="E150" s="67"/>
      <c r="F150" s="177"/>
      <c r="G150" s="72" t="s">
        <v>110</v>
      </c>
      <c r="H150" s="61">
        <v>121</v>
      </c>
      <c r="I150" s="133">
        <f>I151</f>
        <v>0</v>
      </c>
      <c r="J150" s="132">
        <f>J151</f>
        <v>0</v>
      </c>
      <c r="K150" s="133">
        <f>K151</f>
        <v>0</v>
      </c>
      <c r="L150" s="127">
        <f>L151</f>
        <v>0</v>
      </c>
      <c r="M150" s="1"/>
      <c r="N150" s="1"/>
      <c r="O150" s="1"/>
      <c r="P150" s="1"/>
      <c r="Q150" s="1"/>
    </row>
    <row r="151" spans="1:17" ht="14.25" customHeight="1">
      <c r="A151" s="94">
        <v>2</v>
      </c>
      <c r="B151" s="94">
        <v>8</v>
      </c>
      <c r="C151" s="94">
        <v>1</v>
      </c>
      <c r="D151" s="95"/>
      <c r="E151" s="96"/>
      <c r="F151" s="98"/>
      <c r="G151" s="92" t="s">
        <v>110</v>
      </c>
      <c r="H151" s="61">
        <v>122</v>
      </c>
      <c r="I151" s="133">
        <f>I152+I157</f>
        <v>0</v>
      </c>
      <c r="J151" s="132">
        <f>J152+J157</f>
        <v>0</v>
      </c>
      <c r="K151" s="133">
        <f>K152+K157</f>
        <v>0</v>
      </c>
      <c r="L151" s="127">
        <f>L152+L157</f>
        <v>0</v>
      </c>
      <c r="M151" s="1"/>
      <c r="N151" s="1"/>
      <c r="O151" s="1"/>
      <c r="P151" s="1"/>
      <c r="Q151" s="1"/>
    </row>
    <row r="152" spans="1:17" ht="13.5" customHeight="1">
      <c r="A152" s="84">
        <v>2</v>
      </c>
      <c r="B152" s="75">
        <v>8</v>
      </c>
      <c r="C152" s="77">
        <v>1</v>
      </c>
      <c r="D152" s="75">
        <v>1</v>
      </c>
      <c r="E152" s="76"/>
      <c r="F152" s="78"/>
      <c r="G152" s="79" t="s">
        <v>111</v>
      </c>
      <c r="H152" s="61">
        <v>123</v>
      </c>
      <c r="I152" s="81">
        <f>I153</f>
        <v>0</v>
      </c>
      <c r="J152" s="128">
        <f>J153</f>
        <v>0</v>
      </c>
      <c r="K152" s="81">
        <f>K153</f>
        <v>0</v>
      </c>
      <c r="L152" s="80">
        <f>L153</f>
        <v>0</v>
      </c>
      <c r="M152" s="1"/>
      <c r="N152" s="1"/>
      <c r="O152" s="1"/>
      <c r="P152" s="1"/>
      <c r="Q152" s="1"/>
    </row>
    <row r="153" spans="1:17" ht="13.5" customHeight="1">
      <c r="A153" s="84">
        <v>2</v>
      </c>
      <c r="B153" s="75">
        <v>8</v>
      </c>
      <c r="C153" s="69">
        <v>1</v>
      </c>
      <c r="D153" s="70">
        <v>1</v>
      </c>
      <c r="E153" s="68">
        <v>1</v>
      </c>
      <c r="F153" s="71"/>
      <c r="G153" s="79" t="s">
        <v>111</v>
      </c>
      <c r="H153" s="61">
        <v>124</v>
      </c>
      <c r="I153" s="133">
        <f>SUM(I154:I156)</f>
        <v>0</v>
      </c>
      <c r="J153" s="133">
        <f t="shared" ref="J153:L153" si="23">SUM(J154:J156)</f>
        <v>0</v>
      </c>
      <c r="K153" s="133">
        <f t="shared" si="23"/>
        <v>0</v>
      </c>
      <c r="L153" s="133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75">
        <v>2</v>
      </c>
      <c r="B154" s="70">
        <v>8</v>
      </c>
      <c r="C154" s="77">
        <v>1</v>
      </c>
      <c r="D154" s="75">
        <v>1</v>
      </c>
      <c r="E154" s="76">
        <v>1</v>
      </c>
      <c r="F154" s="78">
        <v>1</v>
      </c>
      <c r="G154" s="79" t="s">
        <v>112</v>
      </c>
      <c r="H154" s="61">
        <v>125</v>
      </c>
      <c r="I154" s="86"/>
      <c r="J154" s="86"/>
      <c r="K154" s="86"/>
      <c r="L154" s="86"/>
      <c r="M154" s="1"/>
      <c r="N154" s="1"/>
      <c r="O154" s="1"/>
      <c r="P154" s="1"/>
      <c r="Q154" s="1"/>
    </row>
    <row r="155" spans="1:17" ht="15.75" customHeight="1">
      <c r="A155" s="94">
        <v>2</v>
      </c>
      <c r="B155" s="163">
        <v>8</v>
      </c>
      <c r="C155" s="165">
        <v>1</v>
      </c>
      <c r="D155" s="163">
        <v>1</v>
      </c>
      <c r="E155" s="164">
        <v>1</v>
      </c>
      <c r="F155" s="175">
        <v>2</v>
      </c>
      <c r="G155" s="167" t="s">
        <v>113</v>
      </c>
      <c r="H155" s="61">
        <v>126</v>
      </c>
      <c r="I155" s="178"/>
      <c r="J155" s="179"/>
      <c r="K155" s="179"/>
      <c r="L155" s="179"/>
      <c r="M155" s="1"/>
      <c r="N155" s="1"/>
      <c r="O155" s="1"/>
      <c r="P155" s="1"/>
      <c r="Q155" s="1"/>
    </row>
    <row r="156" spans="1:17">
      <c r="A156" s="180">
        <v>2</v>
      </c>
      <c r="B156" s="181">
        <v>8</v>
      </c>
      <c r="C156" s="167">
        <v>1</v>
      </c>
      <c r="D156" s="181">
        <v>1</v>
      </c>
      <c r="E156" s="182">
        <v>1</v>
      </c>
      <c r="F156" s="183">
        <v>3</v>
      </c>
      <c r="G156" s="167" t="s">
        <v>114</v>
      </c>
      <c r="H156" s="61">
        <v>127</v>
      </c>
      <c r="I156" s="178"/>
      <c r="J156" s="184"/>
      <c r="K156" s="179"/>
      <c r="L156" s="117"/>
      <c r="M156" s="1"/>
      <c r="N156" s="1"/>
      <c r="O156" s="1"/>
      <c r="P156" s="1"/>
      <c r="Q156" s="1"/>
    </row>
    <row r="157" spans="1:17" ht="15" customHeight="1">
      <c r="A157" s="84">
        <v>2</v>
      </c>
      <c r="B157" s="75">
        <v>8</v>
      </c>
      <c r="C157" s="77">
        <v>1</v>
      </c>
      <c r="D157" s="75">
        <v>2</v>
      </c>
      <c r="E157" s="76"/>
      <c r="F157" s="78"/>
      <c r="G157" s="79" t="s">
        <v>115</v>
      </c>
      <c r="H157" s="61">
        <v>128</v>
      </c>
      <c r="I157" s="81">
        <f>I158</f>
        <v>0</v>
      </c>
      <c r="J157" s="128">
        <f t="shared" ref="J157:L158" si="24">J158</f>
        <v>0</v>
      </c>
      <c r="K157" s="81">
        <f t="shared" si="24"/>
        <v>0</v>
      </c>
      <c r="L157" s="80">
        <f t="shared" si="24"/>
        <v>0</v>
      </c>
      <c r="M157" s="1"/>
      <c r="N157" s="1"/>
      <c r="O157" s="1"/>
      <c r="P157" s="1"/>
      <c r="Q157" s="1"/>
    </row>
    <row r="158" spans="1:17">
      <c r="A158" s="84">
        <v>2</v>
      </c>
      <c r="B158" s="75">
        <v>8</v>
      </c>
      <c r="C158" s="77">
        <v>1</v>
      </c>
      <c r="D158" s="75">
        <v>2</v>
      </c>
      <c r="E158" s="76">
        <v>1</v>
      </c>
      <c r="F158" s="78"/>
      <c r="G158" s="79" t="s">
        <v>115</v>
      </c>
      <c r="H158" s="61">
        <v>129</v>
      </c>
      <c r="I158" s="81">
        <f>I159</f>
        <v>0</v>
      </c>
      <c r="J158" s="128">
        <f t="shared" si="24"/>
        <v>0</v>
      </c>
      <c r="K158" s="81">
        <f t="shared" si="24"/>
        <v>0</v>
      </c>
      <c r="L158" s="80">
        <f t="shared" si="24"/>
        <v>0</v>
      </c>
      <c r="M158" s="1"/>
      <c r="N158" s="1"/>
      <c r="O158" s="1"/>
      <c r="P158" s="1"/>
      <c r="Q158" s="1"/>
    </row>
    <row r="159" spans="1:17">
      <c r="A159" s="94">
        <v>2</v>
      </c>
      <c r="B159" s="95">
        <v>8</v>
      </c>
      <c r="C159" s="97">
        <v>1</v>
      </c>
      <c r="D159" s="95">
        <v>2</v>
      </c>
      <c r="E159" s="96">
        <v>1</v>
      </c>
      <c r="F159" s="185">
        <v>1</v>
      </c>
      <c r="G159" s="79" t="s">
        <v>115</v>
      </c>
      <c r="H159" s="61">
        <v>130</v>
      </c>
      <c r="I159" s="186"/>
      <c r="J159" s="87"/>
      <c r="K159" s="87"/>
      <c r="L159" s="87"/>
      <c r="M159" s="1"/>
      <c r="N159" s="1"/>
      <c r="O159" s="1"/>
      <c r="P159" s="1"/>
      <c r="Q159" s="1"/>
    </row>
    <row r="160" spans="1:17" ht="39.75" customHeight="1">
      <c r="A160" s="141">
        <v>2</v>
      </c>
      <c r="B160" s="66">
        <v>9</v>
      </c>
      <c r="C160" s="144"/>
      <c r="D160" s="66"/>
      <c r="E160" s="139"/>
      <c r="F160" s="140"/>
      <c r="G160" s="144" t="s">
        <v>116</v>
      </c>
      <c r="H160" s="61">
        <v>131</v>
      </c>
      <c r="I160" s="81">
        <f>I161+I165</f>
        <v>0</v>
      </c>
      <c r="J160" s="128">
        <f>J161+J165</f>
        <v>0</v>
      </c>
      <c r="K160" s="81">
        <f>K161+K165</f>
        <v>0</v>
      </c>
      <c r="L160" s="80">
        <f>L161+L165</f>
        <v>0</v>
      </c>
      <c r="M160" s="1"/>
      <c r="N160" s="1"/>
      <c r="O160" s="1"/>
      <c r="P160" s="1"/>
      <c r="Q160" s="1"/>
    </row>
    <row r="161" spans="1:17" s="187" customFormat="1" ht="39" customHeight="1">
      <c r="A161" s="84">
        <v>2</v>
      </c>
      <c r="B161" s="75">
        <v>9</v>
      </c>
      <c r="C161" s="77">
        <v>1</v>
      </c>
      <c r="D161" s="75"/>
      <c r="E161" s="76"/>
      <c r="F161" s="78"/>
      <c r="G161" s="79" t="s">
        <v>117</v>
      </c>
      <c r="H161" s="61">
        <v>132</v>
      </c>
      <c r="I161" s="81">
        <f>I162</f>
        <v>0</v>
      </c>
      <c r="J161" s="128">
        <f t="shared" ref="J161:L162" si="25">J162</f>
        <v>0</v>
      </c>
      <c r="K161" s="81">
        <f t="shared" si="25"/>
        <v>0</v>
      </c>
      <c r="L161" s="80">
        <f t="shared" si="25"/>
        <v>0</v>
      </c>
      <c r="M161" s="151"/>
      <c r="N161" s="151"/>
      <c r="O161" s="151"/>
      <c r="P161" s="151"/>
      <c r="Q161" s="151"/>
    </row>
    <row r="162" spans="1:17" ht="42.75" customHeight="1">
      <c r="A162" s="159">
        <v>2</v>
      </c>
      <c r="B162" s="70">
        <v>9</v>
      </c>
      <c r="C162" s="69">
        <v>1</v>
      </c>
      <c r="D162" s="70">
        <v>1</v>
      </c>
      <c r="E162" s="68"/>
      <c r="F162" s="71"/>
      <c r="G162" s="79" t="s">
        <v>118</v>
      </c>
      <c r="H162" s="61">
        <v>133</v>
      </c>
      <c r="I162" s="133">
        <f>I163</f>
        <v>0</v>
      </c>
      <c r="J162" s="132">
        <f t="shared" si="25"/>
        <v>0</v>
      </c>
      <c r="K162" s="133">
        <f t="shared" si="25"/>
        <v>0</v>
      </c>
      <c r="L162" s="127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84">
        <v>2</v>
      </c>
      <c r="B163" s="75">
        <v>9</v>
      </c>
      <c r="C163" s="84">
        <v>1</v>
      </c>
      <c r="D163" s="75">
        <v>1</v>
      </c>
      <c r="E163" s="76">
        <v>1</v>
      </c>
      <c r="F163" s="78"/>
      <c r="G163" s="79" t="s">
        <v>118</v>
      </c>
      <c r="H163" s="61">
        <v>134</v>
      </c>
      <c r="I163" s="81">
        <f>I164</f>
        <v>0</v>
      </c>
      <c r="J163" s="128">
        <f>J164</f>
        <v>0</v>
      </c>
      <c r="K163" s="81">
        <f>K164</f>
        <v>0</v>
      </c>
      <c r="L163" s="80">
        <f>L164</f>
        <v>0</v>
      </c>
      <c r="M163" s="1"/>
      <c r="N163" s="1"/>
      <c r="O163" s="1"/>
      <c r="P163" s="1"/>
      <c r="Q163" s="1"/>
    </row>
    <row r="164" spans="1:17" ht="38.25" customHeight="1">
      <c r="A164" s="159">
        <v>2</v>
      </c>
      <c r="B164" s="70">
        <v>9</v>
      </c>
      <c r="C164" s="70">
        <v>1</v>
      </c>
      <c r="D164" s="70">
        <v>1</v>
      </c>
      <c r="E164" s="68">
        <v>1</v>
      </c>
      <c r="F164" s="71">
        <v>1</v>
      </c>
      <c r="G164" s="79" t="s">
        <v>118</v>
      </c>
      <c r="H164" s="61">
        <v>135</v>
      </c>
      <c r="I164" s="176"/>
      <c r="J164" s="169"/>
      <c r="K164" s="169"/>
      <c r="L164" s="169"/>
      <c r="M164" s="1"/>
      <c r="N164" s="1"/>
      <c r="O164" s="1"/>
      <c r="P164" s="1"/>
      <c r="Q164" s="1"/>
    </row>
    <row r="165" spans="1:17" ht="41.25" customHeight="1">
      <c r="A165" s="84">
        <v>2</v>
      </c>
      <c r="B165" s="75">
        <v>9</v>
      </c>
      <c r="C165" s="75">
        <v>2</v>
      </c>
      <c r="D165" s="75"/>
      <c r="E165" s="76"/>
      <c r="F165" s="78"/>
      <c r="G165" s="79" t="s">
        <v>119</v>
      </c>
      <c r="H165" s="61">
        <v>136</v>
      </c>
      <c r="I165" s="81">
        <f>SUM(I166+I171)</f>
        <v>0</v>
      </c>
      <c r="J165" s="81">
        <f t="shared" ref="J165:L165" si="26">SUM(J166+J171)</f>
        <v>0</v>
      </c>
      <c r="K165" s="81">
        <f t="shared" si="26"/>
        <v>0</v>
      </c>
      <c r="L165" s="81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84">
        <v>2</v>
      </c>
      <c r="B166" s="75">
        <v>9</v>
      </c>
      <c r="C166" s="75">
        <v>2</v>
      </c>
      <c r="D166" s="70">
        <v>1</v>
      </c>
      <c r="E166" s="68"/>
      <c r="F166" s="71"/>
      <c r="G166" s="92" t="s">
        <v>120</v>
      </c>
      <c r="H166" s="61">
        <v>137</v>
      </c>
      <c r="I166" s="133">
        <f>I167</f>
        <v>0</v>
      </c>
      <c r="J166" s="132">
        <f>J167</f>
        <v>0</v>
      </c>
      <c r="K166" s="133">
        <f>K167</f>
        <v>0</v>
      </c>
      <c r="L166" s="127">
        <f>L167</f>
        <v>0</v>
      </c>
      <c r="M166" s="1"/>
      <c r="N166" s="1"/>
      <c r="O166" s="1"/>
      <c r="P166" s="1"/>
      <c r="Q166" s="1"/>
    </row>
    <row r="167" spans="1:17" ht="40.5" customHeight="1">
      <c r="A167" s="159">
        <v>2</v>
      </c>
      <c r="B167" s="70">
        <v>9</v>
      </c>
      <c r="C167" s="70">
        <v>2</v>
      </c>
      <c r="D167" s="75">
        <v>1</v>
      </c>
      <c r="E167" s="76">
        <v>1</v>
      </c>
      <c r="F167" s="78"/>
      <c r="G167" s="92" t="s">
        <v>121</v>
      </c>
      <c r="H167" s="61">
        <v>138</v>
      </c>
      <c r="I167" s="81">
        <f>SUM(I168:I170)</f>
        <v>0</v>
      </c>
      <c r="J167" s="128">
        <f>SUM(J168:J170)</f>
        <v>0</v>
      </c>
      <c r="K167" s="81">
        <f>SUM(K168:K170)</f>
        <v>0</v>
      </c>
      <c r="L167" s="80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94">
        <v>2</v>
      </c>
      <c r="B168" s="163">
        <v>9</v>
      </c>
      <c r="C168" s="163">
        <v>2</v>
      </c>
      <c r="D168" s="163">
        <v>1</v>
      </c>
      <c r="E168" s="164">
        <v>1</v>
      </c>
      <c r="F168" s="175">
        <v>1</v>
      </c>
      <c r="G168" s="92" t="s">
        <v>122</v>
      </c>
      <c r="H168" s="61">
        <v>139</v>
      </c>
      <c r="I168" s="178"/>
      <c r="J168" s="138"/>
      <c r="K168" s="138"/>
      <c r="L168" s="138"/>
      <c r="M168" s="1"/>
      <c r="N168" s="1"/>
      <c r="O168" s="1"/>
      <c r="P168" s="1"/>
      <c r="Q168" s="1"/>
    </row>
    <row r="169" spans="1:17" ht="51.75" customHeight="1">
      <c r="A169" s="84">
        <v>2</v>
      </c>
      <c r="B169" s="75">
        <v>9</v>
      </c>
      <c r="C169" s="75">
        <v>2</v>
      </c>
      <c r="D169" s="75">
        <v>1</v>
      </c>
      <c r="E169" s="76">
        <v>1</v>
      </c>
      <c r="F169" s="78">
        <v>2</v>
      </c>
      <c r="G169" s="92" t="s">
        <v>123</v>
      </c>
      <c r="H169" s="61">
        <v>140</v>
      </c>
      <c r="I169" s="86"/>
      <c r="J169" s="188"/>
      <c r="K169" s="188"/>
      <c r="L169" s="188"/>
      <c r="M169" s="1"/>
      <c r="N169" s="1"/>
      <c r="O169" s="1"/>
      <c r="P169" s="1"/>
      <c r="Q169" s="1"/>
    </row>
    <row r="170" spans="1:17" ht="54.75" customHeight="1">
      <c r="A170" s="84">
        <v>2</v>
      </c>
      <c r="B170" s="75">
        <v>9</v>
      </c>
      <c r="C170" s="75">
        <v>2</v>
      </c>
      <c r="D170" s="75">
        <v>1</v>
      </c>
      <c r="E170" s="76">
        <v>1</v>
      </c>
      <c r="F170" s="78">
        <v>3</v>
      </c>
      <c r="G170" s="92" t="s">
        <v>124</v>
      </c>
      <c r="H170" s="61">
        <v>141</v>
      </c>
      <c r="I170" s="170"/>
      <c r="J170" s="86"/>
      <c r="K170" s="86"/>
      <c r="L170" s="86"/>
      <c r="M170" s="1"/>
      <c r="N170" s="1"/>
      <c r="O170" s="1"/>
      <c r="P170" s="1"/>
      <c r="Q170" s="1"/>
    </row>
    <row r="171" spans="1:17" ht="39" customHeight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79" t="s">
        <v>125</v>
      </c>
      <c r="H171" s="61">
        <v>142</v>
      </c>
      <c r="I171" s="81">
        <f>I172</f>
        <v>0</v>
      </c>
      <c r="J171" s="128">
        <f>J172</f>
        <v>0</v>
      </c>
      <c r="K171" s="81">
        <f>K172</f>
        <v>0</v>
      </c>
      <c r="L171" s="80">
        <f>L172</f>
        <v>0</v>
      </c>
      <c r="M171" s="1"/>
      <c r="N171" s="1"/>
      <c r="O171" s="1"/>
      <c r="P171" s="1"/>
      <c r="Q171" s="1"/>
    </row>
    <row r="172" spans="1:17" ht="43.5" customHeight="1">
      <c r="A172" s="84">
        <v>2</v>
      </c>
      <c r="B172" s="75">
        <v>9</v>
      </c>
      <c r="C172" s="75">
        <v>2</v>
      </c>
      <c r="D172" s="75">
        <v>2</v>
      </c>
      <c r="E172" s="76">
        <v>1</v>
      </c>
      <c r="F172" s="78"/>
      <c r="G172" s="92" t="s">
        <v>126</v>
      </c>
      <c r="H172" s="61">
        <v>143</v>
      </c>
      <c r="I172" s="133">
        <f>SUM(I173:I175)</f>
        <v>0</v>
      </c>
      <c r="J172" s="133">
        <f>SUM(J173:J175)</f>
        <v>0</v>
      </c>
      <c r="K172" s="133">
        <f>SUM(K173:K175)</f>
        <v>0</v>
      </c>
      <c r="L172" s="133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84">
        <v>2</v>
      </c>
      <c r="B173" s="75">
        <v>9</v>
      </c>
      <c r="C173" s="75">
        <v>2</v>
      </c>
      <c r="D173" s="75">
        <v>2</v>
      </c>
      <c r="E173" s="75">
        <v>1</v>
      </c>
      <c r="F173" s="78">
        <v>1</v>
      </c>
      <c r="G173" s="190" t="s">
        <v>127</v>
      </c>
      <c r="H173" s="61">
        <v>144</v>
      </c>
      <c r="I173" s="170"/>
      <c r="J173" s="138"/>
      <c r="K173" s="138"/>
      <c r="L173" s="138"/>
      <c r="M173" s="1"/>
      <c r="N173" s="1"/>
      <c r="O173" s="1"/>
      <c r="P173" s="1"/>
      <c r="Q173" s="1"/>
    </row>
    <row r="174" spans="1:17" ht="54" customHeight="1">
      <c r="A174" s="149">
        <v>2</v>
      </c>
      <c r="B174" s="151">
        <v>9</v>
      </c>
      <c r="C174" s="149">
        <v>2</v>
      </c>
      <c r="D174" s="150">
        <v>2</v>
      </c>
      <c r="E174" s="150">
        <v>1</v>
      </c>
      <c r="F174" s="191">
        <v>2</v>
      </c>
      <c r="G174" s="153" t="s">
        <v>128</v>
      </c>
      <c r="H174" s="61">
        <v>145</v>
      </c>
      <c r="I174" s="138"/>
      <c r="J174" s="87"/>
      <c r="K174" s="87"/>
      <c r="L174" s="87"/>
      <c r="M174" s="1"/>
      <c r="N174" s="1"/>
      <c r="O174" s="1"/>
      <c r="P174" s="1"/>
      <c r="Q174" s="1"/>
    </row>
    <row r="175" spans="1:17" ht="54" customHeight="1">
      <c r="A175" s="102">
        <v>2</v>
      </c>
      <c r="B175" s="192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61">
        <v>146</v>
      </c>
      <c r="I175" s="188"/>
      <c r="J175" s="188"/>
      <c r="K175" s="188"/>
      <c r="L175" s="188"/>
      <c r="M175" s="1"/>
      <c r="N175" s="1"/>
      <c r="O175" s="1"/>
      <c r="P175" s="1"/>
      <c r="Q175" s="1"/>
    </row>
    <row r="176" spans="1:17" ht="76.5" customHeight="1">
      <c r="A176" s="57">
        <v>3</v>
      </c>
      <c r="B176" s="59"/>
      <c r="C176" s="57"/>
      <c r="D176" s="58"/>
      <c r="E176" s="58"/>
      <c r="F176" s="60"/>
      <c r="G176" s="193" t="s">
        <v>130</v>
      </c>
      <c r="H176" s="61">
        <v>147</v>
      </c>
      <c r="I176" s="62">
        <f>SUM(I177+I229+I294)</f>
        <v>0</v>
      </c>
      <c r="J176" s="194">
        <f>SUM(J177+J229+J294)</f>
        <v>0</v>
      </c>
      <c r="K176" s="63">
        <f>SUM(K177+K229+K294)</f>
        <v>0</v>
      </c>
      <c r="L176" s="62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41">
        <v>3</v>
      </c>
      <c r="B177" s="66">
        <v>1</v>
      </c>
      <c r="C177" s="89"/>
      <c r="D177" s="67"/>
      <c r="E177" s="67"/>
      <c r="F177" s="177"/>
      <c r="G177" s="126" t="s">
        <v>131</v>
      </c>
      <c r="H177" s="61">
        <v>148</v>
      </c>
      <c r="I177" s="80">
        <f>SUM(I178+I200+I207+I219+I223)</f>
        <v>0</v>
      </c>
      <c r="J177" s="127">
        <f>SUM(J178+J200+J207+J219+J223)</f>
        <v>0</v>
      </c>
      <c r="K177" s="127">
        <f>SUM(K178+K200+K207+K219+K223)</f>
        <v>0</v>
      </c>
      <c r="L177" s="127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0">
        <v>3</v>
      </c>
      <c r="B178" s="69">
        <v>1</v>
      </c>
      <c r="C178" s="70">
        <v>1</v>
      </c>
      <c r="D178" s="68"/>
      <c r="E178" s="68"/>
      <c r="F178" s="195"/>
      <c r="G178" s="136" t="s">
        <v>132</v>
      </c>
      <c r="H178" s="61">
        <v>149</v>
      </c>
      <c r="I178" s="127">
        <f>SUM(I179+I182+I187+I192+I197)</f>
        <v>0</v>
      </c>
      <c r="J178" s="128">
        <f>SUM(J179+J182+J187+J192+J197)</f>
        <v>0</v>
      </c>
      <c r="K178" s="81">
        <f>SUM(K179+K182+K187+K192+K197)</f>
        <v>0</v>
      </c>
      <c r="L178" s="80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75">
        <v>3</v>
      </c>
      <c r="B179" s="77">
        <v>1</v>
      </c>
      <c r="C179" s="75">
        <v>1</v>
      </c>
      <c r="D179" s="76">
        <v>1</v>
      </c>
      <c r="E179" s="76"/>
      <c r="F179" s="196"/>
      <c r="G179" s="136" t="s">
        <v>133</v>
      </c>
      <c r="H179" s="61">
        <v>150</v>
      </c>
      <c r="I179" s="80">
        <f>I180</f>
        <v>0</v>
      </c>
      <c r="J179" s="132">
        <f>J180</f>
        <v>0</v>
      </c>
      <c r="K179" s="133">
        <f>K180</f>
        <v>0</v>
      </c>
      <c r="L179" s="127">
        <f>L180</f>
        <v>0</v>
      </c>
      <c r="M179" s="1"/>
      <c r="N179" s="1"/>
      <c r="O179" s="1"/>
      <c r="P179" s="1"/>
      <c r="Q179" s="1"/>
    </row>
    <row r="180" spans="1:17" ht="13.5" customHeight="1">
      <c r="A180" s="75">
        <v>3</v>
      </c>
      <c r="B180" s="77">
        <v>1</v>
      </c>
      <c r="C180" s="75">
        <v>1</v>
      </c>
      <c r="D180" s="76">
        <v>1</v>
      </c>
      <c r="E180" s="76">
        <v>1</v>
      </c>
      <c r="F180" s="146"/>
      <c r="G180" s="136" t="s">
        <v>134</v>
      </c>
      <c r="H180" s="61">
        <v>151</v>
      </c>
      <c r="I180" s="127">
        <f>I181</f>
        <v>0</v>
      </c>
      <c r="J180" s="80">
        <f t="shared" ref="J180:L180" si="27">J181</f>
        <v>0</v>
      </c>
      <c r="K180" s="80">
        <f t="shared" si="27"/>
        <v>0</v>
      </c>
      <c r="L180" s="80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75">
        <v>3</v>
      </c>
      <c r="B181" s="77">
        <v>1</v>
      </c>
      <c r="C181" s="75">
        <v>1</v>
      </c>
      <c r="D181" s="76">
        <v>1</v>
      </c>
      <c r="E181" s="76">
        <v>1</v>
      </c>
      <c r="F181" s="146">
        <v>1</v>
      </c>
      <c r="G181" s="136" t="s">
        <v>134</v>
      </c>
      <c r="H181" s="61">
        <v>152</v>
      </c>
      <c r="I181" s="131"/>
      <c r="J181" s="87"/>
      <c r="K181" s="87"/>
      <c r="L181" s="87"/>
      <c r="M181" s="1"/>
      <c r="N181" s="1"/>
      <c r="O181" s="1"/>
      <c r="P181" s="1"/>
      <c r="Q181" s="1"/>
    </row>
    <row r="182" spans="1:17" ht="14.25" customHeight="1">
      <c r="A182" s="70">
        <v>3</v>
      </c>
      <c r="B182" s="68">
        <v>1</v>
      </c>
      <c r="C182" s="68">
        <v>1</v>
      </c>
      <c r="D182" s="68">
        <v>2</v>
      </c>
      <c r="E182" s="68"/>
      <c r="F182" s="71"/>
      <c r="G182" s="92" t="s">
        <v>135</v>
      </c>
      <c r="H182" s="61">
        <v>153</v>
      </c>
      <c r="I182" s="127">
        <f>I183</f>
        <v>0</v>
      </c>
      <c r="J182" s="132">
        <f>J183</f>
        <v>0</v>
      </c>
      <c r="K182" s="133">
        <f>K183</f>
        <v>0</v>
      </c>
      <c r="L182" s="127">
        <f>L183</f>
        <v>0</v>
      </c>
      <c r="M182" s="1"/>
      <c r="N182" s="1"/>
      <c r="O182" s="1"/>
      <c r="P182" s="1"/>
      <c r="Q182" s="1"/>
    </row>
    <row r="183" spans="1:17" ht="13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/>
      <c r="G183" s="92" t="s">
        <v>135</v>
      </c>
      <c r="H183" s="61">
        <v>154</v>
      </c>
      <c r="I183" s="80">
        <f>SUM(I184:I186)</f>
        <v>0</v>
      </c>
      <c r="J183" s="128">
        <f>SUM(J184:J186)</f>
        <v>0</v>
      </c>
      <c r="K183" s="81">
        <f>SUM(K184:K186)</f>
        <v>0</v>
      </c>
      <c r="L183" s="80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1</v>
      </c>
      <c r="G184" s="92" t="s">
        <v>136</v>
      </c>
      <c r="H184" s="61">
        <v>155</v>
      </c>
      <c r="I184" s="138"/>
      <c r="J184" s="85"/>
      <c r="K184" s="85"/>
      <c r="L184" s="197"/>
      <c r="M184" s="1"/>
      <c r="N184" s="1"/>
      <c r="O184" s="1"/>
      <c r="P184" s="1"/>
      <c r="Q184" s="1"/>
    </row>
    <row r="185" spans="1:17" ht="14.25" customHeight="1">
      <c r="A185" s="75">
        <v>3</v>
      </c>
      <c r="B185" s="76">
        <v>1</v>
      </c>
      <c r="C185" s="76">
        <v>1</v>
      </c>
      <c r="D185" s="76">
        <v>2</v>
      </c>
      <c r="E185" s="76">
        <v>1</v>
      </c>
      <c r="F185" s="78">
        <v>2</v>
      </c>
      <c r="G185" s="79" t="s">
        <v>137</v>
      </c>
      <c r="H185" s="61">
        <v>156</v>
      </c>
      <c r="I185" s="131"/>
      <c r="J185" s="87"/>
      <c r="K185" s="87"/>
      <c r="L185" s="87"/>
      <c r="M185" s="1"/>
      <c r="N185" s="1"/>
      <c r="O185" s="1"/>
      <c r="P185" s="1"/>
      <c r="Q185" s="1"/>
    </row>
    <row r="186" spans="1:17" ht="26.25" customHeight="1">
      <c r="A186" s="70">
        <v>3</v>
      </c>
      <c r="B186" s="68">
        <v>1</v>
      </c>
      <c r="C186" s="68">
        <v>1</v>
      </c>
      <c r="D186" s="68">
        <v>2</v>
      </c>
      <c r="E186" s="68">
        <v>1</v>
      </c>
      <c r="F186" s="71">
        <v>3</v>
      </c>
      <c r="G186" s="92" t="s">
        <v>138</v>
      </c>
      <c r="H186" s="61">
        <v>157</v>
      </c>
      <c r="I186" s="138"/>
      <c r="J186" s="85"/>
      <c r="K186" s="85"/>
      <c r="L186" s="197"/>
      <c r="M186" s="1"/>
      <c r="N186" s="1"/>
      <c r="O186" s="1"/>
      <c r="P186" s="1"/>
      <c r="Q186" s="1"/>
    </row>
    <row r="187" spans="1:17" ht="14.25" customHeight="1">
      <c r="A187" s="75">
        <v>3</v>
      </c>
      <c r="B187" s="76">
        <v>1</v>
      </c>
      <c r="C187" s="76">
        <v>1</v>
      </c>
      <c r="D187" s="76">
        <v>3</v>
      </c>
      <c r="E187" s="76"/>
      <c r="F187" s="78"/>
      <c r="G187" s="79" t="s">
        <v>139</v>
      </c>
      <c r="H187" s="61">
        <v>158</v>
      </c>
      <c r="I187" s="80">
        <f>I188</f>
        <v>0</v>
      </c>
      <c r="J187" s="128">
        <f>J188</f>
        <v>0</v>
      </c>
      <c r="K187" s="81">
        <f>K188</f>
        <v>0</v>
      </c>
      <c r="L187" s="80">
        <f>L188</f>
        <v>0</v>
      </c>
      <c r="M187" s="1"/>
      <c r="N187" s="1"/>
      <c r="O187" s="1"/>
      <c r="P187" s="1"/>
      <c r="Q187" s="1"/>
    </row>
    <row r="188" spans="1:17" ht="14.2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/>
      <c r="G188" s="79" t="s">
        <v>139</v>
      </c>
      <c r="H188" s="61">
        <v>159</v>
      </c>
      <c r="I188" s="80">
        <f>SUM(I189:I191)</f>
        <v>0</v>
      </c>
      <c r="J188" s="80">
        <f>SUM(J189:J191)</f>
        <v>0</v>
      </c>
      <c r="K188" s="80">
        <f>SUM(K189:K191)</f>
        <v>0</v>
      </c>
      <c r="L188" s="80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75">
        <v>3</v>
      </c>
      <c r="B189" s="76">
        <v>1</v>
      </c>
      <c r="C189" s="76">
        <v>1</v>
      </c>
      <c r="D189" s="76">
        <v>3</v>
      </c>
      <c r="E189" s="76">
        <v>1</v>
      </c>
      <c r="F189" s="78">
        <v>1</v>
      </c>
      <c r="G189" s="79" t="s">
        <v>140</v>
      </c>
      <c r="H189" s="61">
        <v>160</v>
      </c>
      <c r="I189" s="131"/>
      <c r="J189" s="87"/>
      <c r="K189" s="87"/>
      <c r="L189" s="197"/>
      <c r="M189" s="1"/>
      <c r="N189" s="1"/>
      <c r="O189" s="1"/>
      <c r="P189" s="1"/>
      <c r="Q189" s="1"/>
    </row>
    <row r="190" spans="1:17" ht="15.75" customHeight="1">
      <c r="A190" s="75">
        <v>3</v>
      </c>
      <c r="B190" s="76">
        <v>1</v>
      </c>
      <c r="C190" s="76">
        <v>1</v>
      </c>
      <c r="D190" s="76">
        <v>3</v>
      </c>
      <c r="E190" s="76">
        <v>1</v>
      </c>
      <c r="F190" s="78">
        <v>2</v>
      </c>
      <c r="G190" s="79" t="s">
        <v>141</v>
      </c>
      <c r="H190" s="61">
        <v>161</v>
      </c>
      <c r="I190" s="138"/>
      <c r="J190" s="87"/>
      <c r="K190" s="87"/>
      <c r="L190" s="87"/>
      <c r="M190" s="1"/>
      <c r="N190" s="1"/>
      <c r="O190" s="1"/>
      <c r="P190" s="1"/>
      <c r="Q190" s="1"/>
    </row>
    <row r="191" spans="1:17" ht="15.75" customHeight="1">
      <c r="A191" s="75">
        <v>3</v>
      </c>
      <c r="B191" s="76">
        <v>1</v>
      </c>
      <c r="C191" s="76">
        <v>1</v>
      </c>
      <c r="D191" s="76">
        <v>3</v>
      </c>
      <c r="E191" s="76">
        <v>1</v>
      </c>
      <c r="F191" s="78">
        <v>3</v>
      </c>
      <c r="G191" s="136" t="s">
        <v>142</v>
      </c>
      <c r="H191" s="61">
        <v>162</v>
      </c>
      <c r="I191" s="138"/>
      <c r="J191" s="87"/>
      <c r="K191" s="87"/>
      <c r="L191" s="87"/>
      <c r="M191" s="1"/>
      <c r="N191" s="1"/>
      <c r="O191" s="1"/>
      <c r="P191" s="1"/>
      <c r="Q191" s="1"/>
    </row>
    <row r="192" spans="1:17" ht="18" customHeight="1">
      <c r="A192" s="95">
        <v>3</v>
      </c>
      <c r="B192" s="96">
        <v>1</v>
      </c>
      <c r="C192" s="96">
        <v>1</v>
      </c>
      <c r="D192" s="96">
        <v>4</v>
      </c>
      <c r="E192" s="96"/>
      <c r="F192" s="98"/>
      <c r="G192" s="148" t="s">
        <v>143</v>
      </c>
      <c r="H192" s="61">
        <v>163</v>
      </c>
      <c r="I192" s="80">
        <f>I193</f>
        <v>0</v>
      </c>
      <c r="J192" s="134">
        <f>J193</f>
        <v>0</v>
      </c>
      <c r="K192" s="135">
        <f>K193</f>
        <v>0</v>
      </c>
      <c r="L192" s="93">
        <f>L193</f>
        <v>0</v>
      </c>
      <c r="M192" s="1"/>
      <c r="N192" s="1"/>
      <c r="O192" s="1"/>
      <c r="P192" s="1"/>
      <c r="Q192" s="1"/>
    </row>
    <row r="193" spans="1:17" ht="13.5" customHeight="1">
      <c r="A193" s="75">
        <v>3</v>
      </c>
      <c r="B193" s="76">
        <v>1</v>
      </c>
      <c r="C193" s="76">
        <v>1</v>
      </c>
      <c r="D193" s="76">
        <v>4</v>
      </c>
      <c r="E193" s="76">
        <v>1</v>
      </c>
      <c r="F193" s="78"/>
      <c r="G193" s="148" t="s">
        <v>143</v>
      </c>
      <c r="H193" s="61">
        <v>164</v>
      </c>
      <c r="I193" s="127">
        <f>SUM(I194:I196)</f>
        <v>0</v>
      </c>
      <c r="J193" s="128">
        <f>SUM(J194:J196)</f>
        <v>0</v>
      </c>
      <c r="K193" s="81">
        <f>SUM(K194:K196)</f>
        <v>0</v>
      </c>
      <c r="L193" s="80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75">
        <v>3</v>
      </c>
      <c r="B194" s="76">
        <v>1</v>
      </c>
      <c r="C194" s="76">
        <v>1</v>
      </c>
      <c r="D194" s="76">
        <v>4</v>
      </c>
      <c r="E194" s="76">
        <v>1</v>
      </c>
      <c r="F194" s="78">
        <v>1</v>
      </c>
      <c r="G194" s="79" t="s">
        <v>144</v>
      </c>
      <c r="H194" s="61">
        <v>165</v>
      </c>
      <c r="I194" s="131"/>
      <c r="J194" s="87"/>
      <c r="K194" s="87"/>
      <c r="L194" s="197"/>
      <c r="M194" s="1"/>
      <c r="N194" s="1"/>
      <c r="O194" s="1"/>
      <c r="P194" s="1"/>
      <c r="Q194" s="1"/>
    </row>
    <row r="195" spans="1:17" ht="25.5" customHeight="1">
      <c r="A195" s="70">
        <v>3</v>
      </c>
      <c r="B195" s="68">
        <v>1</v>
      </c>
      <c r="C195" s="68">
        <v>1</v>
      </c>
      <c r="D195" s="68">
        <v>4</v>
      </c>
      <c r="E195" s="68">
        <v>1</v>
      </c>
      <c r="F195" s="71">
        <v>2</v>
      </c>
      <c r="G195" s="92" t="s">
        <v>145</v>
      </c>
      <c r="H195" s="61">
        <v>166</v>
      </c>
      <c r="I195" s="138"/>
      <c r="J195" s="85"/>
      <c r="K195" s="85"/>
      <c r="L195" s="87"/>
      <c r="M195" s="1"/>
      <c r="N195" s="1"/>
      <c r="O195" s="1"/>
      <c r="P195" s="1"/>
      <c r="Q195" s="1"/>
    </row>
    <row r="196" spans="1:17" ht="14.25" customHeight="1">
      <c r="A196" s="75">
        <v>3</v>
      </c>
      <c r="B196" s="76">
        <v>1</v>
      </c>
      <c r="C196" s="76">
        <v>1</v>
      </c>
      <c r="D196" s="76">
        <v>4</v>
      </c>
      <c r="E196" s="76">
        <v>1</v>
      </c>
      <c r="F196" s="78">
        <v>3</v>
      </c>
      <c r="G196" s="79" t="s">
        <v>146</v>
      </c>
      <c r="H196" s="61">
        <v>167</v>
      </c>
      <c r="I196" s="138"/>
      <c r="J196" s="85"/>
      <c r="K196" s="85"/>
      <c r="L196" s="87"/>
      <c r="M196" s="1"/>
      <c r="N196" s="1"/>
      <c r="O196" s="1"/>
      <c r="P196" s="1"/>
      <c r="Q196" s="1"/>
    </row>
    <row r="197" spans="1:17" ht="25.5" customHeight="1">
      <c r="A197" s="75">
        <v>3</v>
      </c>
      <c r="B197" s="76">
        <v>1</v>
      </c>
      <c r="C197" s="76">
        <v>1</v>
      </c>
      <c r="D197" s="76">
        <v>5</v>
      </c>
      <c r="E197" s="76"/>
      <c r="F197" s="78"/>
      <c r="G197" s="79" t="s">
        <v>147</v>
      </c>
      <c r="H197" s="61">
        <v>168</v>
      </c>
      <c r="I197" s="80">
        <f>I198</f>
        <v>0</v>
      </c>
      <c r="J197" s="128">
        <f t="shared" ref="J197:L198" si="28">J198</f>
        <v>0</v>
      </c>
      <c r="K197" s="81">
        <f t="shared" si="28"/>
        <v>0</v>
      </c>
      <c r="L197" s="80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95">
        <v>3</v>
      </c>
      <c r="B198" s="96">
        <v>1</v>
      </c>
      <c r="C198" s="96">
        <v>1</v>
      </c>
      <c r="D198" s="96">
        <v>5</v>
      </c>
      <c r="E198" s="96">
        <v>1</v>
      </c>
      <c r="F198" s="98"/>
      <c r="G198" s="79" t="s">
        <v>147</v>
      </c>
      <c r="H198" s="61">
        <v>169</v>
      </c>
      <c r="I198" s="81">
        <f>I199</f>
        <v>0</v>
      </c>
      <c r="J198" s="81">
        <f t="shared" si="28"/>
        <v>0</v>
      </c>
      <c r="K198" s="81">
        <f t="shared" si="28"/>
        <v>0</v>
      </c>
      <c r="L198" s="81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102">
        <v>3</v>
      </c>
      <c r="B199" s="103">
        <v>1</v>
      </c>
      <c r="C199" s="103">
        <v>1</v>
      </c>
      <c r="D199" s="103">
        <v>5</v>
      </c>
      <c r="E199" s="103">
        <v>1</v>
      </c>
      <c r="F199" s="106">
        <v>1</v>
      </c>
      <c r="G199" s="79" t="s">
        <v>147</v>
      </c>
      <c r="H199" s="61">
        <v>170</v>
      </c>
      <c r="I199" s="85"/>
      <c r="J199" s="87"/>
      <c r="K199" s="87"/>
      <c r="L199" s="87"/>
      <c r="M199" s="1"/>
      <c r="N199" s="1"/>
      <c r="O199" s="1"/>
      <c r="P199" s="1"/>
      <c r="Q199" s="1"/>
    </row>
    <row r="200" spans="1:17" ht="26.25" customHeight="1">
      <c r="A200" s="95">
        <v>3</v>
      </c>
      <c r="B200" s="96">
        <v>1</v>
      </c>
      <c r="C200" s="96">
        <v>2</v>
      </c>
      <c r="D200" s="96"/>
      <c r="E200" s="96"/>
      <c r="F200" s="98"/>
      <c r="G200" s="148" t="s">
        <v>148</v>
      </c>
      <c r="H200" s="61">
        <v>171</v>
      </c>
      <c r="I200" s="80">
        <f>I201</f>
        <v>0</v>
      </c>
      <c r="J200" s="134">
        <f t="shared" ref="I200:L201" si="29">J201</f>
        <v>0</v>
      </c>
      <c r="K200" s="135">
        <f t="shared" si="29"/>
        <v>0</v>
      </c>
      <c r="L200" s="93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75">
        <v>3</v>
      </c>
      <c r="B201" s="76">
        <v>1</v>
      </c>
      <c r="C201" s="76">
        <v>2</v>
      </c>
      <c r="D201" s="76">
        <v>1</v>
      </c>
      <c r="E201" s="76"/>
      <c r="F201" s="78"/>
      <c r="G201" s="148" t="s">
        <v>148</v>
      </c>
      <c r="H201" s="61">
        <v>172</v>
      </c>
      <c r="I201" s="127">
        <f t="shared" si="29"/>
        <v>0</v>
      </c>
      <c r="J201" s="128">
        <f t="shared" si="29"/>
        <v>0</v>
      </c>
      <c r="K201" s="81">
        <f t="shared" si="29"/>
        <v>0</v>
      </c>
      <c r="L201" s="80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70">
        <v>3</v>
      </c>
      <c r="B202" s="68">
        <v>1</v>
      </c>
      <c r="C202" s="68">
        <v>2</v>
      </c>
      <c r="D202" s="68">
        <v>1</v>
      </c>
      <c r="E202" s="68">
        <v>1</v>
      </c>
      <c r="F202" s="71"/>
      <c r="G202" s="148" t="s">
        <v>148</v>
      </c>
      <c r="H202" s="61">
        <v>173</v>
      </c>
      <c r="I202" s="80">
        <f>SUM(I203:I206)</f>
        <v>0</v>
      </c>
      <c r="J202" s="132">
        <f>SUM(J203:J206)</f>
        <v>0</v>
      </c>
      <c r="K202" s="133">
        <f>SUM(K203:K206)</f>
        <v>0</v>
      </c>
      <c r="L202" s="127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75">
        <v>3</v>
      </c>
      <c r="B203" s="76">
        <v>1</v>
      </c>
      <c r="C203" s="76">
        <v>2</v>
      </c>
      <c r="D203" s="76">
        <v>1</v>
      </c>
      <c r="E203" s="76">
        <v>1</v>
      </c>
      <c r="F203" s="173">
        <v>2</v>
      </c>
      <c r="G203" s="79" t="s">
        <v>149</v>
      </c>
      <c r="H203" s="61">
        <v>174</v>
      </c>
      <c r="I203" s="87"/>
      <c r="J203" s="87"/>
      <c r="K203" s="87"/>
      <c r="L203" s="87"/>
      <c r="M203" s="1"/>
      <c r="N203" s="1"/>
      <c r="O203" s="1"/>
      <c r="P203" s="1"/>
      <c r="Q203" s="1"/>
    </row>
    <row r="204" spans="1:17" ht="14.25" customHeight="1">
      <c r="A204" s="75">
        <v>3</v>
      </c>
      <c r="B204" s="76">
        <v>1</v>
      </c>
      <c r="C204" s="76">
        <v>2</v>
      </c>
      <c r="D204" s="75">
        <v>1</v>
      </c>
      <c r="E204" s="76">
        <v>1</v>
      </c>
      <c r="F204" s="173">
        <v>3</v>
      </c>
      <c r="G204" s="79" t="s">
        <v>150</v>
      </c>
      <c r="H204" s="61">
        <v>175</v>
      </c>
      <c r="I204" s="87"/>
      <c r="J204" s="87"/>
      <c r="K204" s="87"/>
      <c r="L204" s="87"/>
      <c r="M204" s="1"/>
      <c r="N204" s="1"/>
      <c r="O204" s="1"/>
      <c r="P204" s="1"/>
      <c r="Q204" s="1"/>
    </row>
    <row r="205" spans="1:17" ht="18.75" customHeight="1">
      <c r="A205" s="75">
        <v>3</v>
      </c>
      <c r="B205" s="76">
        <v>1</v>
      </c>
      <c r="C205" s="76">
        <v>2</v>
      </c>
      <c r="D205" s="75">
        <v>1</v>
      </c>
      <c r="E205" s="76">
        <v>1</v>
      </c>
      <c r="F205" s="173">
        <v>4</v>
      </c>
      <c r="G205" s="79" t="s">
        <v>151</v>
      </c>
      <c r="H205" s="61">
        <v>176</v>
      </c>
      <c r="I205" s="87"/>
      <c r="J205" s="87"/>
      <c r="K205" s="87"/>
      <c r="L205" s="87"/>
      <c r="M205" s="1"/>
      <c r="N205" s="1"/>
      <c r="O205" s="1"/>
      <c r="P205" s="1"/>
      <c r="Q205" s="1"/>
    </row>
    <row r="206" spans="1:17" ht="17.25" customHeight="1">
      <c r="A206" s="95">
        <v>3</v>
      </c>
      <c r="B206" s="164">
        <v>1</v>
      </c>
      <c r="C206" s="164">
        <v>2</v>
      </c>
      <c r="D206" s="163">
        <v>1</v>
      </c>
      <c r="E206" s="164">
        <v>1</v>
      </c>
      <c r="F206" s="183">
        <v>5</v>
      </c>
      <c r="G206" s="167" t="s">
        <v>152</v>
      </c>
      <c r="H206" s="61">
        <v>177</v>
      </c>
      <c r="I206" s="87"/>
      <c r="J206" s="87"/>
      <c r="K206" s="87"/>
      <c r="L206" s="197"/>
      <c r="M206" s="1"/>
      <c r="N206" s="1"/>
      <c r="O206" s="1"/>
      <c r="P206" s="1"/>
      <c r="Q206" s="1"/>
    </row>
    <row r="207" spans="1:17" ht="15" customHeight="1">
      <c r="A207" s="75">
        <v>3</v>
      </c>
      <c r="B207" s="76">
        <v>1</v>
      </c>
      <c r="C207" s="76">
        <v>3</v>
      </c>
      <c r="D207" s="75"/>
      <c r="E207" s="76"/>
      <c r="F207" s="78"/>
      <c r="G207" s="79" t="s">
        <v>153</v>
      </c>
      <c r="H207" s="61">
        <v>178</v>
      </c>
      <c r="I207" s="80">
        <f>SUM(I208+I211)</f>
        <v>0</v>
      </c>
      <c r="J207" s="128">
        <f>SUM(J208+J211)</f>
        <v>0</v>
      </c>
      <c r="K207" s="81">
        <f>SUM(K208+K211)</f>
        <v>0</v>
      </c>
      <c r="L207" s="80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70">
        <v>3</v>
      </c>
      <c r="B208" s="68">
        <v>1</v>
      </c>
      <c r="C208" s="68">
        <v>3</v>
      </c>
      <c r="D208" s="70">
        <v>1</v>
      </c>
      <c r="E208" s="75"/>
      <c r="F208" s="71"/>
      <c r="G208" s="92" t="s">
        <v>154</v>
      </c>
      <c r="H208" s="61">
        <v>179</v>
      </c>
      <c r="I208" s="127">
        <f>I209</f>
        <v>0</v>
      </c>
      <c r="J208" s="132">
        <f t="shared" ref="I208:L209" si="30">J209</f>
        <v>0</v>
      </c>
      <c r="K208" s="133">
        <f t="shared" si="30"/>
        <v>0</v>
      </c>
      <c r="L208" s="127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75">
        <v>3</v>
      </c>
      <c r="B209" s="76">
        <v>1</v>
      </c>
      <c r="C209" s="76">
        <v>3</v>
      </c>
      <c r="D209" s="75">
        <v>1</v>
      </c>
      <c r="E209" s="75">
        <v>1</v>
      </c>
      <c r="F209" s="78"/>
      <c r="G209" s="92" t="s">
        <v>154</v>
      </c>
      <c r="H209" s="61">
        <v>180</v>
      </c>
      <c r="I209" s="80">
        <f t="shared" si="30"/>
        <v>0</v>
      </c>
      <c r="J209" s="128">
        <f t="shared" si="30"/>
        <v>0</v>
      </c>
      <c r="K209" s="81">
        <f t="shared" si="30"/>
        <v>0</v>
      </c>
      <c r="L209" s="80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75">
        <v>3</v>
      </c>
      <c r="B210" s="77">
        <v>1</v>
      </c>
      <c r="C210" s="75">
        <v>3</v>
      </c>
      <c r="D210" s="76">
        <v>1</v>
      </c>
      <c r="E210" s="76">
        <v>1</v>
      </c>
      <c r="F210" s="78">
        <v>1</v>
      </c>
      <c r="G210" s="92" t="s">
        <v>154</v>
      </c>
      <c r="H210" s="61">
        <v>181</v>
      </c>
      <c r="I210" s="197"/>
      <c r="J210" s="197"/>
      <c r="K210" s="197"/>
      <c r="L210" s="197"/>
      <c r="M210" s="1"/>
      <c r="N210" s="1"/>
      <c r="O210" s="1"/>
      <c r="P210" s="1"/>
      <c r="Q210" s="1"/>
    </row>
    <row r="211" spans="1:17" ht="15" customHeight="1">
      <c r="A211" s="75">
        <v>3</v>
      </c>
      <c r="B211" s="77">
        <v>1</v>
      </c>
      <c r="C211" s="75">
        <v>3</v>
      </c>
      <c r="D211" s="76">
        <v>2</v>
      </c>
      <c r="E211" s="76"/>
      <c r="F211" s="78"/>
      <c r="G211" s="79" t="s">
        <v>155</v>
      </c>
      <c r="H211" s="61">
        <v>182</v>
      </c>
      <c r="I211" s="80">
        <f>I212</f>
        <v>0</v>
      </c>
      <c r="J211" s="128">
        <f>J212</f>
        <v>0</v>
      </c>
      <c r="K211" s="81">
        <f>K212</f>
        <v>0</v>
      </c>
      <c r="L211" s="80">
        <f>L212</f>
        <v>0</v>
      </c>
      <c r="M211" s="1"/>
      <c r="N211" s="1"/>
      <c r="O211" s="1"/>
      <c r="P211" s="1"/>
      <c r="Q211" s="1"/>
    </row>
    <row r="212" spans="1:17" ht="15.75" customHeight="1">
      <c r="A212" s="70">
        <v>3</v>
      </c>
      <c r="B212" s="69">
        <v>1</v>
      </c>
      <c r="C212" s="70">
        <v>3</v>
      </c>
      <c r="D212" s="68">
        <v>2</v>
      </c>
      <c r="E212" s="68">
        <v>1</v>
      </c>
      <c r="F212" s="71"/>
      <c r="G212" s="79" t="s">
        <v>155</v>
      </c>
      <c r="H212" s="61">
        <v>183</v>
      </c>
      <c r="I212" s="80">
        <f t="shared" ref="I212:P212" si="31">SUM(I213:I218)</f>
        <v>0</v>
      </c>
      <c r="J212" s="80">
        <f t="shared" si="31"/>
        <v>0</v>
      </c>
      <c r="K212" s="80">
        <f t="shared" si="31"/>
        <v>0</v>
      </c>
      <c r="L212" s="80">
        <f t="shared" si="31"/>
        <v>0</v>
      </c>
      <c r="M212" s="198">
        <f t="shared" si="31"/>
        <v>0</v>
      </c>
      <c r="N212" s="198">
        <f t="shared" si="31"/>
        <v>0</v>
      </c>
      <c r="O212" s="198">
        <f t="shared" si="31"/>
        <v>0</v>
      </c>
      <c r="P212" s="198">
        <f t="shared" si="31"/>
        <v>0</v>
      </c>
      <c r="Q212" s="1"/>
    </row>
    <row r="213" spans="1:17" ht="1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1</v>
      </c>
      <c r="G213" s="79" t="s">
        <v>156</v>
      </c>
      <c r="H213" s="61">
        <v>184</v>
      </c>
      <c r="I213" s="87"/>
      <c r="J213" s="87"/>
      <c r="K213" s="87"/>
      <c r="L213" s="197"/>
      <c r="M213" s="1"/>
      <c r="N213" s="1"/>
      <c r="O213" s="1"/>
      <c r="P213" s="1"/>
      <c r="Q213" s="1"/>
    </row>
    <row r="214" spans="1:17" ht="26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2</v>
      </c>
      <c r="G214" s="79" t="s">
        <v>157</v>
      </c>
      <c r="H214" s="61">
        <v>185</v>
      </c>
      <c r="I214" s="87"/>
      <c r="J214" s="87"/>
      <c r="K214" s="87"/>
      <c r="L214" s="87"/>
      <c r="M214" s="1"/>
      <c r="N214" s="1"/>
      <c r="O214" s="1"/>
      <c r="P214" s="1"/>
      <c r="Q214" s="1"/>
    </row>
    <row r="215" spans="1:17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3</v>
      </c>
      <c r="G215" s="79" t="s">
        <v>158</v>
      </c>
      <c r="H215" s="61">
        <v>186</v>
      </c>
      <c r="I215" s="87"/>
      <c r="J215" s="87"/>
      <c r="K215" s="87"/>
      <c r="L215" s="87"/>
      <c r="M215" s="1"/>
      <c r="N215" s="1"/>
      <c r="O215" s="1"/>
      <c r="P215" s="1"/>
      <c r="Q215" s="1"/>
    </row>
    <row r="216" spans="1:17" ht="27.75" customHeight="1">
      <c r="A216" s="75">
        <v>3</v>
      </c>
      <c r="B216" s="77">
        <v>1</v>
      </c>
      <c r="C216" s="75">
        <v>3</v>
      </c>
      <c r="D216" s="76">
        <v>2</v>
      </c>
      <c r="E216" s="76">
        <v>1</v>
      </c>
      <c r="F216" s="78">
        <v>4</v>
      </c>
      <c r="G216" s="79" t="s">
        <v>159</v>
      </c>
      <c r="H216" s="61">
        <v>187</v>
      </c>
      <c r="I216" s="87"/>
      <c r="J216" s="87"/>
      <c r="K216" s="87"/>
      <c r="L216" s="197"/>
      <c r="M216" s="1"/>
      <c r="N216" s="1"/>
      <c r="O216" s="1"/>
      <c r="P216" s="1"/>
      <c r="Q216" s="1"/>
    </row>
    <row r="217" spans="1:17" ht="15.75" customHeight="1">
      <c r="A217" s="75">
        <v>3</v>
      </c>
      <c r="B217" s="77">
        <v>1</v>
      </c>
      <c r="C217" s="75">
        <v>3</v>
      </c>
      <c r="D217" s="76">
        <v>2</v>
      </c>
      <c r="E217" s="76">
        <v>1</v>
      </c>
      <c r="F217" s="78">
        <v>5</v>
      </c>
      <c r="G217" s="92" t="s">
        <v>160</v>
      </c>
      <c r="H217" s="61">
        <v>188</v>
      </c>
      <c r="I217" s="87"/>
      <c r="J217" s="87"/>
      <c r="K217" s="87"/>
      <c r="L217" s="87"/>
      <c r="M217" s="1"/>
      <c r="N217" s="1"/>
      <c r="O217" s="1"/>
      <c r="P217" s="1"/>
      <c r="Q217" s="1"/>
    </row>
    <row r="218" spans="1:17" ht="13.5" customHeight="1">
      <c r="A218" s="171">
        <v>3</v>
      </c>
      <c r="B218" s="79">
        <v>1</v>
      </c>
      <c r="C218" s="171">
        <v>3</v>
      </c>
      <c r="D218" s="172">
        <v>2</v>
      </c>
      <c r="E218" s="172">
        <v>1</v>
      </c>
      <c r="F218" s="173">
        <v>6</v>
      </c>
      <c r="G218" s="92" t="s">
        <v>155</v>
      </c>
      <c r="H218" s="61">
        <v>189</v>
      </c>
      <c r="I218" s="87"/>
      <c r="J218" s="87"/>
      <c r="K218" s="87"/>
      <c r="L218" s="197"/>
      <c r="M218" s="1"/>
      <c r="N218" s="1"/>
      <c r="O218" s="1"/>
      <c r="P218" s="1"/>
      <c r="Q218" s="1"/>
    </row>
    <row r="219" spans="1:17" ht="27" customHeight="1">
      <c r="A219" s="70">
        <v>3</v>
      </c>
      <c r="B219" s="68">
        <v>1</v>
      </c>
      <c r="C219" s="68">
        <v>4</v>
      </c>
      <c r="D219" s="68"/>
      <c r="E219" s="68"/>
      <c r="F219" s="71"/>
      <c r="G219" s="92" t="s">
        <v>161</v>
      </c>
      <c r="H219" s="61">
        <v>190</v>
      </c>
      <c r="I219" s="127">
        <f>I220</f>
        <v>0</v>
      </c>
      <c r="J219" s="132">
        <f t="shared" ref="J219:L221" si="32">J220</f>
        <v>0</v>
      </c>
      <c r="K219" s="133">
        <f t="shared" si="32"/>
        <v>0</v>
      </c>
      <c r="L219" s="133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95">
        <v>3</v>
      </c>
      <c r="B220" s="164">
        <v>1</v>
      </c>
      <c r="C220" s="164">
        <v>4</v>
      </c>
      <c r="D220" s="164">
        <v>1</v>
      </c>
      <c r="E220" s="164"/>
      <c r="F220" s="175"/>
      <c r="G220" s="92" t="s">
        <v>161</v>
      </c>
      <c r="H220" s="61">
        <v>191</v>
      </c>
      <c r="I220" s="99">
        <f>I221</f>
        <v>0</v>
      </c>
      <c r="J220" s="168">
        <f t="shared" si="32"/>
        <v>0</v>
      </c>
      <c r="K220" s="100">
        <f t="shared" si="32"/>
        <v>0</v>
      </c>
      <c r="L220" s="100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75">
        <v>3</v>
      </c>
      <c r="B221" s="76">
        <v>1</v>
      </c>
      <c r="C221" s="76">
        <v>4</v>
      </c>
      <c r="D221" s="76">
        <v>1</v>
      </c>
      <c r="E221" s="76">
        <v>1</v>
      </c>
      <c r="F221" s="78"/>
      <c r="G221" s="92" t="s">
        <v>162</v>
      </c>
      <c r="H221" s="61">
        <v>192</v>
      </c>
      <c r="I221" s="80">
        <f>I222</f>
        <v>0</v>
      </c>
      <c r="J221" s="128">
        <f t="shared" si="32"/>
        <v>0</v>
      </c>
      <c r="K221" s="81">
        <f t="shared" si="32"/>
        <v>0</v>
      </c>
      <c r="L221" s="81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101">
        <v>3</v>
      </c>
      <c r="B222" s="102">
        <v>1</v>
      </c>
      <c r="C222" s="103">
        <v>4</v>
      </c>
      <c r="D222" s="103">
        <v>1</v>
      </c>
      <c r="E222" s="103">
        <v>1</v>
      </c>
      <c r="F222" s="106">
        <v>1</v>
      </c>
      <c r="G222" s="92" t="s">
        <v>163</v>
      </c>
      <c r="H222" s="61">
        <v>193</v>
      </c>
      <c r="I222" s="87"/>
      <c r="J222" s="87"/>
      <c r="K222" s="87"/>
      <c r="L222" s="87"/>
      <c r="M222" s="1"/>
      <c r="N222" s="1"/>
      <c r="O222" s="1"/>
      <c r="P222" s="1"/>
      <c r="Q222" s="1"/>
    </row>
    <row r="223" spans="1:17" ht="26.25" customHeight="1">
      <c r="A223" s="84">
        <v>3</v>
      </c>
      <c r="B223" s="76">
        <v>1</v>
      </c>
      <c r="C223" s="76">
        <v>5</v>
      </c>
      <c r="D223" s="76"/>
      <c r="E223" s="76"/>
      <c r="F223" s="78"/>
      <c r="G223" s="79" t="s">
        <v>164</v>
      </c>
      <c r="H223" s="61">
        <v>194</v>
      </c>
      <c r="I223" s="199">
        <f>I224</f>
        <v>0</v>
      </c>
      <c r="J223" s="199">
        <f t="shared" ref="J223:L224" si="33">J224</f>
        <v>0</v>
      </c>
      <c r="K223" s="199">
        <f t="shared" si="33"/>
        <v>0</v>
      </c>
      <c r="L223" s="199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84">
        <v>3</v>
      </c>
      <c r="B224" s="76">
        <v>1</v>
      </c>
      <c r="C224" s="76">
        <v>5</v>
      </c>
      <c r="D224" s="76">
        <v>1</v>
      </c>
      <c r="E224" s="76"/>
      <c r="F224" s="78"/>
      <c r="G224" s="79" t="s">
        <v>164</v>
      </c>
      <c r="H224" s="61">
        <v>195</v>
      </c>
      <c r="I224" s="199">
        <f>I225</f>
        <v>0</v>
      </c>
      <c r="J224" s="199">
        <f t="shared" si="33"/>
        <v>0</v>
      </c>
      <c r="K224" s="199">
        <f t="shared" si="33"/>
        <v>0</v>
      </c>
      <c r="L224" s="199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84">
        <v>3</v>
      </c>
      <c r="B225" s="76">
        <v>1</v>
      </c>
      <c r="C225" s="76">
        <v>5</v>
      </c>
      <c r="D225" s="76">
        <v>1</v>
      </c>
      <c r="E225" s="76">
        <v>1</v>
      </c>
      <c r="F225" s="78"/>
      <c r="G225" s="79" t="s">
        <v>164</v>
      </c>
      <c r="H225" s="61">
        <v>196</v>
      </c>
      <c r="I225" s="199">
        <f>SUM(I226:I228)</f>
        <v>0</v>
      </c>
      <c r="J225" s="199">
        <f>SUM(J226:J228)</f>
        <v>0</v>
      </c>
      <c r="K225" s="199">
        <f>SUM(K226:K228)</f>
        <v>0</v>
      </c>
      <c r="L225" s="199">
        <f>SUM(L226:L228)</f>
        <v>0</v>
      </c>
      <c r="M225" s="1"/>
      <c r="N225" s="1"/>
      <c r="O225" s="1"/>
      <c r="P225" s="1"/>
      <c r="Q225" s="1"/>
    </row>
    <row r="226" spans="1:17" ht="21" customHeight="1">
      <c r="A226" s="84">
        <v>3</v>
      </c>
      <c r="B226" s="76">
        <v>1</v>
      </c>
      <c r="C226" s="76">
        <v>5</v>
      </c>
      <c r="D226" s="76">
        <v>1</v>
      </c>
      <c r="E226" s="76">
        <v>1</v>
      </c>
      <c r="F226" s="78">
        <v>1</v>
      </c>
      <c r="G226" s="190" t="s">
        <v>165</v>
      </c>
      <c r="H226" s="61">
        <v>197</v>
      </c>
      <c r="I226" s="87"/>
      <c r="J226" s="87"/>
      <c r="K226" s="87"/>
      <c r="L226" s="87"/>
      <c r="M226" s="1"/>
      <c r="N226" s="1"/>
      <c r="O226" s="1"/>
      <c r="P226" s="1"/>
      <c r="Q226" s="1"/>
    </row>
    <row r="227" spans="1:17" ht="25.5" customHeight="1">
      <c r="A227" s="84">
        <v>3</v>
      </c>
      <c r="B227" s="76">
        <v>1</v>
      </c>
      <c r="C227" s="76">
        <v>5</v>
      </c>
      <c r="D227" s="76">
        <v>1</v>
      </c>
      <c r="E227" s="76">
        <v>1</v>
      </c>
      <c r="F227" s="78">
        <v>2</v>
      </c>
      <c r="G227" s="190" t="s">
        <v>166</v>
      </c>
      <c r="H227" s="61">
        <v>198</v>
      </c>
      <c r="I227" s="87"/>
      <c r="J227" s="87"/>
      <c r="K227" s="87"/>
      <c r="L227" s="87"/>
      <c r="M227" s="1"/>
      <c r="N227" s="1"/>
      <c r="O227" s="1"/>
      <c r="P227" s="1"/>
      <c r="Q227" s="1"/>
    </row>
    <row r="228" spans="1:17" ht="28.5" customHeight="1">
      <c r="A228" s="84">
        <v>3</v>
      </c>
      <c r="B228" s="76">
        <v>1</v>
      </c>
      <c r="C228" s="76">
        <v>5</v>
      </c>
      <c r="D228" s="76">
        <v>1</v>
      </c>
      <c r="E228" s="76">
        <v>1</v>
      </c>
      <c r="F228" s="78">
        <v>3</v>
      </c>
      <c r="G228" s="190" t="s">
        <v>167</v>
      </c>
      <c r="H228" s="61">
        <v>199</v>
      </c>
      <c r="I228" s="87"/>
      <c r="J228" s="87"/>
      <c r="K228" s="87"/>
      <c r="L228" s="87"/>
      <c r="M228" s="1"/>
      <c r="N228" s="1"/>
      <c r="O228" s="1"/>
      <c r="P228" s="1"/>
      <c r="Q228" s="1"/>
    </row>
    <row r="229" spans="1:17" s="201" customFormat="1" ht="41.25" customHeight="1">
      <c r="A229" s="66">
        <v>3</v>
      </c>
      <c r="B229" s="139">
        <v>2</v>
      </c>
      <c r="C229" s="139"/>
      <c r="D229" s="139"/>
      <c r="E229" s="139"/>
      <c r="F229" s="140"/>
      <c r="G229" s="144" t="s">
        <v>168</v>
      </c>
      <c r="H229" s="61">
        <v>200</v>
      </c>
      <c r="I229" s="80">
        <f>SUM(I230+I262)</f>
        <v>0</v>
      </c>
      <c r="J229" s="128">
        <f>SUM(J230+J262)</f>
        <v>0</v>
      </c>
      <c r="K229" s="81">
        <f>SUM(K230+K262)</f>
        <v>0</v>
      </c>
      <c r="L229" s="81">
        <f>SUM(L230+L262)</f>
        <v>0</v>
      </c>
      <c r="M229" s="200"/>
      <c r="N229" s="200"/>
      <c r="O229" s="200"/>
      <c r="P229" s="200"/>
      <c r="Q229" s="200"/>
    </row>
    <row r="230" spans="1:17" ht="26.25" customHeight="1">
      <c r="A230" s="202">
        <v>3</v>
      </c>
      <c r="B230" s="181">
        <v>2</v>
      </c>
      <c r="C230" s="182">
        <v>1</v>
      </c>
      <c r="D230" s="182"/>
      <c r="E230" s="182"/>
      <c r="F230" s="183"/>
      <c r="G230" s="167" t="s">
        <v>169</v>
      </c>
      <c r="H230" s="61">
        <v>201</v>
      </c>
      <c r="I230" s="99">
        <f>SUM(I231+I240+I244+I248+I252+I255+I258)</f>
        <v>0</v>
      </c>
      <c r="J230" s="168">
        <f>SUM(J231+J240+J244+J248+J252+J255+J258)</f>
        <v>0</v>
      </c>
      <c r="K230" s="100">
        <f>SUM(K231+K240+K244+K248+K252+K255+K258)</f>
        <v>0</v>
      </c>
      <c r="L230" s="100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71">
        <v>3</v>
      </c>
      <c r="B231" s="172">
        <v>2</v>
      </c>
      <c r="C231" s="172">
        <v>1</v>
      </c>
      <c r="D231" s="172">
        <v>1</v>
      </c>
      <c r="E231" s="172"/>
      <c r="F231" s="173"/>
      <c r="G231" s="79" t="s">
        <v>170</v>
      </c>
      <c r="H231" s="61">
        <v>202</v>
      </c>
      <c r="I231" s="99">
        <f>I232</f>
        <v>0</v>
      </c>
      <c r="J231" s="99">
        <f t="shared" ref="J231:L231" si="34">J232</f>
        <v>0</v>
      </c>
      <c r="K231" s="99">
        <f t="shared" si="34"/>
        <v>0</v>
      </c>
      <c r="L231" s="99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71">
        <v>3</v>
      </c>
      <c r="B232" s="171">
        <v>2</v>
      </c>
      <c r="C232" s="172">
        <v>1</v>
      </c>
      <c r="D232" s="172">
        <v>1</v>
      </c>
      <c r="E232" s="172">
        <v>1</v>
      </c>
      <c r="F232" s="173"/>
      <c r="G232" s="79" t="s">
        <v>171</v>
      </c>
      <c r="H232" s="61">
        <v>203</v>
      </c>
      <c r="I232" s="80">
        <f>SUM(I233:I233)</f>
        <v>0</v>
      </c>
      <c r="J232" s="128">
        <f>SUM(J233:J233)</f>
        <v>0</v>
      </c>
      <c r="K232" s="81">
        <f>SUM(K233:K233)</f>
        <v>0</v>
      </c>
      <c r="L232" s="81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202">
        <v>3</v>
      </c>
      <c r="B233" s="202">
        <v>2</v>
      </c>
      <c r="C233" s="182">
        <v>1</v>
      </c>
      <c r="D233" s="182">
        <v>1</v>
      </c>
      <c r="E233" s="182">
        <v>1</v>
      </c>
      <c r="F233" s="183">
        <v>1</v>
      </c>
      <c r="G233" s="167" t="s">
        <v>171</v>
      </c>
      <c r="H233" s="61">
        <v>204</v>
      </c>
      <c r="I233" s="87"/>
      <c r="J233" s="87"/>
      <c r="K233" s="87"/>
      <c r="L233" s="87"/>
      <c r="M233" s="1"/>
      <c r="N233" s="1"/>
      <c r="O233" s="1"/>
      <c r="P233" s="1"/>
      <c r="Q233" s="1"/>
    </row>
    <row r="234" spans="1:17" ht="14.25" customHeight="1">
      <c r="A234" s="202">
        <v>3</v>
      </c>
      <c r="B234" s="182">
        <v>2</v>
      </c>
      <c r="C234" s="182">
        <v>1</v>
      </c>
      <c r="D234" s="182">
        <v>1</v>
      </c>
      <c r="E234" s="182">
        <v>2</v>
      </c>
      <c r="F234" s="183"/>
      <c r="G234" s="167" t="s">
        <v>172</v>
      </c>
      <c r="H234" s="61">
        <v>205</v>
      </c>
      <c r="I234" s="80">
        <f>SUM(I235:I236)</f>
        <v>0</v>
      </c>
      <c r="J234" s="80">
        <f t="shared" ref="J234:L234" si="35">SUM(J235:J236)</f>
        <v>0</v>
      </c>
      <c r="K234" s="80">
        <f t="shared" si="35"/>
        <v>0</v>
      </c>
      <c r="L234" s="80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202">
        <v>3</v>
      </c>
      <c r="B235" s="182">
        <v>2</v>
      </c>
      <c r="C235" s="182">
        <v>1</v>
      </c>
      <c r="D235" s="182">
        <v>1</v>
      </c>
      <c r="E235" s="182">
        <v>2</v>
      </c>
      <c r="F235" s="183">
        <v>1</v>
      </c>
      <c r="G235" s="167" t="s">
        <v>173</v>
      </c>
      <c r="H235" s="61">
        <v>206</v>
      </c>
      <c r="I235" s="87"/>
      <c r="J235" s="87"/>
      <c r="K235" s="87"/>
      <c r="L235" s="87"/>
      <c r="M235" s="1"/>
      <c r="N235" s="1"/>
      <c r="O235" s="1"/>
      <c r="P235" s="1"/>
      <c r="Q235" s="1"/>
    </row>
    <row r="236" spans="1:17" ht="14.25" customHeight="1">
      <c r="A236" s="202">
        <v>3</v>
      </c>
      <c r="B236" s="182">
        <v>2</v>
      </c>
      <c r="C236" s="182">
        <v>1</v>
      </c>
      <c r="D236" s="182">
        <v>1</v>
      </c>
      <c r="E236" s="182">
        <v>2</v>
      </c>
      <c r="F236" s="183">
        <v>2</v>
      </c>
      <c r="G236" s="167" t="s">
        <v>174</v>
      </c>
      <c r="H236" s="61">
        <v>207</v>
      </c>
      <c r="I236" s="87"/>
      <c r="J236" s="87"/>
      <c r="K236" s="87"/>
      <c r="L236" s="87"/>
      <c r="M236" s="1"/>
      <c r="N236" s="1"/>
      <c r="O236" s="1"/>
      <c r="P236" s="1"/>
      <c r="Q236" s="1"/>
    </row>
    <row r="237" spans="1:17" ht="14.25" customHeight="1">
      <c r="A237" s="202">
        <v>3</v>
      </c>
      <c r="B237" s="182">
        <v>2</v>
      </c>
      <c r="C237" s="182">
        <v>1</v>
      </c>
      <c r="D237" s="182">
        <v>1</v>
      </c>
      <c r="E237" s="182">
        <v>3</v>
      </c>
      <c r="F237" s="203"/>
      <c r="G237" s="167" t="s">
        <v>175</v>
      </c>
      <c r="H237" s="61">
        <v>208</v>
      </c>
      <c r="I237" s="80">
        <f>SUM(I238:I239)</f>
        <v>0</v>
      </c>
      <c r="J237" s="80">
        <f t="shared" ref="J237:L237" si="36">SUM(J238:J239)</f>
        <v>0</v>
      </c>
      <c r="K237" s="80">
        <f t="shared" si="36"/>
        <v>0</v>
      </c>
      <c r="L237" s="80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202">
        <v>3</v>
      </c>
      <c r="B238" s="182">
        <v>2</v>
      </c>
      <c r="C238" s="182">
        <v>1</v>
      </c>
      <c r="D238" s="182">
        <v>1</v>
      </c>
      <c r="E238" s="182">
        <v>3</v>
      </c>
      <c r="F238" s="183">
        <v>1</v>
      </c>
      <c r="G238" s="167" t="s">
        <v>176</v>
      </c>
      <c r="H238" s="61">
        <v>209</v>
      </c>
      <c r="I238" s="87"/>
      <c r="J238" s="87"/>
      <c r="K238" s="87"/>
      <c r="L238" s="87"/>
      <c r="M238" s="1"/>
      <c r="N238" s="1"/>
      <c r="O238" s="1"/>
      <c r="P238" s="1"/>
      <c r="Q238" s="1"/>
    </row>
    <row r="239" spans="1:17" ht="14.25" customHeight="1">
      <c r="A239" s="202">
        <v>3</v>
      </c>
      <c r="B239" s="182">
        <v>2</v>
      </c>
      <c r="C239" s="182">
        <v>1</v>
      </c>
      <c r="D239" s="182">
        <v>1</v>
      </c>
      <c r="E239" s="182">
        <v>3</v>
      </c>
      <c r="F239" s="183">
        <v>2</v>
      </c>
      <c r="G239" s="167" t="s">
        <v>177</v>
      </c>
      <c r="H239" s="61">
        <v>210</v>
      </c>
      <c r="I239" s="87"/>
      <c r="J239" s="87"/>
      <c r="K239" s="87"/>
      <c r="L239" s="87"/>
      <c r="M239" s="1"/>
      <c r="N239" s="1"/>
      <c r="O239" s="1"/>
      <c r="P239" s="1"/>
      <c r="Q239" s="1"/>
    </row>
    <row r="240" spans="1:17" ht="27" customHeight="1">
      <c r="A240" s="75">
        <v>3</v>
      </c>
      <c r="B240" s="76">
        <v>2</v>
      </c>
      <c r="C240" s="76">
        <v>1</v>
      </c>
      <c r="D240" s="76">
        <v>2</v>
      </c>
      <c r="E240" s="76"/>
      <c r="F240" s="78"/>
      <c r="G240" s="79" t="s">
        <v>178</v>
      </c>
      <c r="H240" s="61">
        <v>211</v>
      </c>
      <c r="I240" s="80">
        <f>I241</f>
        <v>0</v>
      </c>
      <c r="J240" s="80">
        <f t="shared" ref="J240:L240" si="37">J241</f>
        <v>0</v>
      </c>
      <c r="K240" s="80">
        <f t="shared" si="37"/>
        <v>0</v>
      </c>
      <c r="L240" s="80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75">
        <v>3</v>
      </c>
      <c r="B241" s="76">
        <v>2</v>
      </c>
      <c r="C241" s="76">
        <v>1</v>
      </c>
      <c r="D241" s="76">
        <v>2</v>
      </c>
      <c r="E241" s="76">
        <v>1</v>
      </c>
      <c r="F241" s="78"/>
      <c r="G241" s="79" t="s">
        <v>178</v>
      </c>
      <c r="H241" s="61">
        <v>212</v>
      </c>
      <c r="I241" s="80">
        <f>SUM(I242:I243)</f>
        <v>0</v>
      </c>
      <c r="J241" s="128">
        <f>SUM(J242:J243)</f>
        <v>0</v>
      </c>
      <c r="K241" s="81">
        <f>SUM(K242:K243)</f>
        <v>0</v>
      </c>
      <c r="L241" s="81">
        <f>SUM(L242:L243)</f>
        <v>0</v>
      </c>
      <c r="M241" s="1"/>
      <c r="N241" s="1"/>
      <c r="O241" s="1"/>
      <c r="P241" s="1"/>
      <c r="Q241" s="1"/>
    </row>
    <row r="242" spans="1:17" ht="27" customHeight="1">
      <c r="A242" s="95">
        <v>3</v>
      </c>
      <c r="B242" s="163">
        <v>2</v>
      </c>
      <c r="C242" s="164">
        <v>1</v>
      </c>
      <c r="D242" s="164">
        <v>2</v>
      </c>
      <c r="E242" s="164">
        <v>1</v>
      </c>
      <c r="F242" s="175">
        <v>1</v>
      </c>
      <c r="G242" s="167" t="s">
        <v>179</v>
      </c>
      <c r="H242" s="61">
        <v>213</v>
      </c>
      <c r="I242" s="87"/>
      <c r="J242" s="87"/>
      <c r="K242" s="87"/>
      <c r="L242" s="87"/>
      <c r="M242" s="1"/>
      <c r="N242" s="1"/>
      <c r="O242" s="1"/>
      <c r="P242" s="1"/>
      <c r="Q242" s="1"/>
    </row>
    <row r="243" spans="1:17" ht="25.5" customHeight="1">
      <c r="A243" s="75">
        <v>3</v>
      </c>
      <c r="B243" s="76">
        <v>2</v>
      </c>
      <c r="C243" s="76">
        <v>1</v>
      </c>
      <c r="D243" s="76">
        <v>2</v>
      </c>
      <c r="E243" s="76">
        <v>1</v>
      </c>
      <c r="F243" s="78">
        <v>2</v>
      </c>
      <c r="G243" s="79" t="s">
        <v>180</v>
      </c>
      <c r="H243" s="61">
        <v>214</v>
      </c>
      <c r="I243" s="87"/>
      <c r="J243" s="87"/>
      <c r="K243" s="87"/>
      <c r="L243" s="87"/>
      <c r="M243" s="1"/>
      <c r="N243" s="1"/>
      <c r="O243" s="1"/>
      <c r="P243" s="1"/>
      <c r="Q243" s="1"/>
    </row>
    <row r="244" spans="1:17" ht="26.25" customHeight="1">
      <c r="A244" s="70">
        <v>3</v>
      </c>
      <c r="B244" s="68">
        <v>2</v>
      </c>
      <c r="C244" s="68">
        <v>1</v>
      </c>
      <c r="D244" s="68">
        <v>3</v>
      </c>
      <c r="E244" s="68"/>
      <c r="F244" s="71"/>
      <c r="G244" s="92" t="s">
        <v>181</v>
      </c>
      <c r="H244" s="61">
        <v>215</v>
      </c>
      <c r="I244" s="127">
        <f>I245</f>
        <v>0</v>
      </c>
      <c r="J244" s="132">
        <f>J245</f>
        <v>0</v>
      </c>
      <c r="K244" s="133">
        <f>K245</f>
        <v>0</v>
      </c>
      <c r="L244" s="133">
        <f>L245</f>
        <v>0</v>
      </c>
      <c r="M244" s="1"/>
      <c r="N244" s="1"/>
      <c r="O244" s="1"/>
      <c r="P244" s="1"/>
      <c r="Q244" s="1"/>
    </row>
    <row r="245" spans="1:17" ht="29.25" customHeight="1">
      <c r="A245" s="75">
        <v>3</v>
      </c>
      <c r="B245" s="76">
        <v>2</v>
      </c>
      <c r="C245" s="76">
        <v>1</v>
      </c>
      <c r="D245" s="76">
        <v>3</v>
      </c>
      <c r="E245" s="76">
        <v>1</v>
      </c>
      <c r="F245" s="78"/>
      <c r="G245" s="92" t="s">
        <v>181</v>
      </c>
      <c r="H245" s="61">
        <v>216</v>
      </c>
      <c r="I245" s="80">
        <f>I246+I247</f>
        <v>0</v>
      </c>
      <c r="J245" s="80">
        <f>J246+J247</f>
        <v>0</v>
      </c>
      <c r="K245" s="80">
        <f>K246+K247</f>
        <v>0</v>
      </c>
      <c r="L245" s="80">
        <f>L246+L247</f>
        <v>0</v>
      </c>
      <c r="M245" s="1"/>
      <c r="N245" s="1"/>
      <c r="O245" s="1"/>
      <c r="P245" s="1"/>
      <c r="Q245" s="1"/>
    </row>
    <row r="246" spans="1:17" ht="30" customHeight="1">
      <c r="A246" s="75">
        <v>3</v>
      </c>
      <c r="B246" s="76">
        <v>2</v>
      </c>
      <c r="C246" s="76">
        <v>1</v>
      </c>
      <c r="D246" s="76">
        <v>3</v>
      </c>
      <c r="E246" s="76">
        <v>1</v>
      </c>
      <c r="F246" s="78">
        <v>1</v>
      </c>
      <c r="G246" s="79" t="s">
        <v>182</v>
      </c>
      <c r="H246" s="61">
        <v>217</v>
      </c>
      <c r="I246" s="87"/>
      <c r="J246" s="87"/>
      <c r="K246" s="87"/>
      <c r="L246" s="87"/>
      <c r="M246" s="1"/>
      <c r="N246" s="1"/>
      <c r="O246" s="1"/>
      <c r="P246" s="1"/>
      <c r="Q246" s="1"/>
    </row>
    <row r="247" spans="1:17" ht="27.75" customHeight="1">
      <c r="A247" s="75">
        <v>3</v>
      </c>
      <c r="B247" s="76">
        <v>2</v>
      </c>
      <c r="C247" s="76">
        <v>1</v>
      </c>
      <c r="D247" s="76">
        <v>3</v>
      </c>
      <c r="E247" s="76">
        <v>1</v>
      </c>
      <c r="F247" s="78">
        <v>2</v>
      </c>
      <c r="G247" s="79" t="s">
        <v>183</v>
      </c>
      <c r="H247" s="61">
        <v>218</v>
      </c>
      <c r="I247" s="197"/>
      <c r="J247" s="179"/>
      <c r="K247" s="197"/>
      <c r="L247" s="197"/>
      <c r="M247" s="1"/>
      <c r="N247" s="1"/>
      <c r="O247" s="1"/>
      <c r="P247" s="1"/>
      <c r="Q247" s="1"/>
    </row>
    <row r="248" spans="1:17" ht="12" customHeight="1">
      <c r="A248" s="75">
        <v>3</v>
      </c>
      <c r="B248" s="76">
        <v>2</v>
      </c>
      <c r="C248" s="76">
        <v>1</v>
      </c>
      <c r="D248" s="76">
        <v>4</v>
      </c>
      <c r="E248" s="76"/>
      <c r="F248" s="78"/>
      <c r="G248" s="79" t="s">
        <v>184</v>
      </c>
      <c r="H248" s="61">
        <v>219</v>
      </c>
      <c r="I248" s="80">
        <f>I249</f>
        <v>0</v>
      </c>
      <c r="J248" s="81">
        <f>J249</f>
        <v>0</v>
      </c>
      <c r="K248" s="80">
        <f>K249</f>
        <v>0</v>
      </c>
      <c r="L248" s="81">
        <f>L249</f>
        <v>0</v>
      </c>
      <c r="M248" s="1"/>
      <c r="N248" s="1"/>
      <c r="O248" s="1"/>
      <c r="P248" s="1"/>
      <c r="Q248" s="1"/>
    </row>
    <row r="249" spans="1:17" ht="14.25" customHeight="1">
      <c r="A249" s="70">
        <v>3</v>
      </c>
      <c r="B249" s="68">
        <v>2</v>
      </c>
      <c r="C249" s="68">
        <v>1</v>
      </c>
      <c r="D249" s="68">
        <v>4</v>
      </c>
      <c r="E249" s="68">
        <v>1</v>
      </c>
      <c r="F249" s="71"/>
      <c r="G249" s="92" t="s">
        <v>184</v>
      </c>
      <c r="H249" s="61">
        <v>220</v>
      </c>
      <c r="I249" s="127">
        <f>SUM(I250:I251)</f>
        <v>0</v>
      </c>
      <c r="J249" s="132">
        <f>SUM(J250:J251)</f>
        <v>0</v>
      </c>
      <c r="K249" s="133">
        <f>SUM(K250:K251)</f>
        <v>0</v>
      </c>
      <c r="L249" s="133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75">
        <v>3</v>
      </c>
      <c r="B250" s="76">
        <v>2</v>
      </c>
      <c r="C250" s="76">
        <v>1</v>
      </c>
      <c r="D250" s="76">
        <v>4</v>
      </c>
      <c r="E250" s="76">
        <v>1</v>
      </c>
      <c r="F250" s="78">
        <v>1</v>
      </c>
      <c r="G250" s="79" t="s">
        <v>185</v>
      </c>
      <c r="H250" s="61">
        <v>221</v>
      </c>
      <c r="I250" s="87"/>
      <c r="J250" s="87"/>
      <c r="K250" s="87"/>
      <c r="L250" s="87"/>
      <c r="M250" s="1"/>
      <c r="N250" s="1"/>
      <c r="O250" s="1"/>
      <c r="P250" s="1"/>
      <c r="Q250" s="1"/>
    </row>
    <row r="251" spans="1:17" ht="18.75" customHeight="1">
      <c r="A251" s="75">
        <v>3</v>
      </c>
      <c r="B251" s="76">
        <v>2</v>
      </c>
      <c r="C251" s="76">
        <v>1</v>
      </c>
      <c r="D251" s="76">
        <v>4</v>
      </c>
      <c r="E251" s="76">
        <v>1</v>
      </c>
      <c r="F251" s="78">
        <v>2</v>
      </c>
      <c r="G251" s="79" t="s">
        <v>186</v>
      </c>
      <c r="H251" s="61">
        <v>222</v>
      </c>
      <c r="I251" s="87"/>
      <c r="J251" s="87"/>
      <c r="K251" s="87"/>
      <c r="L251" s="87"/>
      <c r="M251" s="1"/>
      <c r="N251" s="1"/>
      <c r="O251" s="1"/>
      <c r="P251" s="1"/>
      <c r="Q251" s="1"/>
    </row>
    <row r="252" spans="1:17">
      <c r="A252" s="75">
        <v>3</v>
      </c>
      <c r="B252" s="76">
        <v>2</v>
      </c>
      <c r="C252" s="76">
        <v>1</v>
      </c>
      <c r="D252" s="76">
        <v>5</v>
      </c>
      <c r="E252" s="76"/>
      <c r="F252" s="78"/>
      <c r="G252" s="79" t="s">
        <v>187</v>
      </c>
      <c r="H252" s="61">
        <v>223</v>
      </c>
      <c r="I252" s="80">
        <f>I253</f>
        <v>0</v>
      </c>
      <c r="J252" s="128">
        <f t="shared" ref="J252:L253" si="38">J253</f>
        <v>0</v>
      </c>
      <c r="K252" s="81">
        <f t="shared" si="38"/>
        <v>0</v>
      </c>
      <c r="L252" s="81">
        <f t="shared" si="38"/>
        <v>0</v>
      </c>
      <c r="N252" s="1"/>
      <c r="O252" s="1"/>
      <c r="P252" s="1"/>
      <c r="Q252" s="1"/>
    </row>
    <row r="253" spans="1:17" ht="16.5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8"/>
      <c r="G253" s="79" t="s">
        <v>187</v>
      </c>
      <c r="H253" s="61">
        <v>224</v>
      </c>
      <c r="I253" s="81">
        <f>I254</f>
        <v>0</v>
      </c>
      <c r="J253" s="128">
        <f t="shared" si="38"/>
        <v>0</v>
      </c>
      <c r="K253" s="81">
        <f t="shared" si="38"/>
        <v>0</v>
      </c>
      <c r="L253" s="81">
        <f t="shared" si="38"/>
        <v>0</v>
      </c>
      <c r="M253" s="1"/>
      <c r="N253" s="1"/>
      <c r="O253" s="1"/>
      <c r="P253" s="1"/>
      <c r="Q253" s="1"/>
    </row>
    <row r="254" spans="1:17">
      <c r="A254" s="163">
        <v>3</v>
      </c>
      <c r="B254" s="164">
        <v>2</v>
      </c>
      <c r="C254" s="164">
        <v>1</v>
      </c>
      <c r="D254" s="164">
        <v>5</v>
      </c>
      <c r="E254" s="164">
        <v>1</v>
      </c>
      <c r="F254" s="175">
        <v>1</v>
      </c>
      <c r="G254" s="79" t="s">
        <v>187</v>
      </c>
      <c r="H254" s="61">
        <v>225</v>
      </c>
      <c r="I254" s="197"/>
      <c r="J254" s="197"/>
      <c r="K254" s="197"/>
      <c r="L254" s="197"/>
      <c r="M254" s="1"/>
      <c r="N254" s="1"/>
      <c r="O254" s="1"/>
      <c r="P254" s="1"/>
      <c r="Q254" s="1"/>
    </row>
    <row r="255" spans="1:17">
      <c r="A255" s="75">
        <v>3</v>
      </c>
      <c r="B255" s="76">
        <v>2</v>
      </c>
      <c r="C255" s="76">
        <v>1</v>
      </c>
      <c r="D255" s="76">
        <v>6</v>
      </c>
      <c r="E255" s="76"/>
      <c r="F255" s="78"/>
      <c r="G255" s="79" t="s">
        <v>188</v>
      </c>
      <c r="H255" s="61">
        <v>226</v>
      </c>
      <c r="I255" s="80">
        <f>I256</f>
        <v>0</v>
      </c>
      <c r="J255" s="128">
        <f t="shared" ref="J255:L256" si="39">J256</f>
        <v>0</v>
      </c>
      <c r="K255" s="81">
        <f t="shared" si="39"/>
        <v>0</v>
      </c>
      <c r="L255" s="81">
        <f t="shared" si="39"/>
        <v>0</v>
      </c>
      <c r="M255" s="1"/>
      <c r="N255" s="1"/>
      <c r="O255" s="1"/>
      <c r="P255" s="1"/>
      <c r="Q255" s="1"/>
    </row>
    <row r="256" spans="1:17">
      <c r="A256" s="75">
        <v>3</v>
      </c>
      <c r="B256" s="75">
        <v>2</v>
      </c>
      <c r="C256" s="76">
        <v>1</v>
      </c>
      <c r="D256" s="76">
        <v>6</v>
      </c>
      <c r="E256" s="76">
        <v>1</v>
      </c>
      <c r="F256" s="78"/>
      <c r="G256" s="79" t="s">
        <v>188</v>
      </c>
      <c r="H256" s="61">
        <v>227</v>
      </c>
      <c r="I256" s="80">
        <f>I257</f>
        <v>0</v>
      </c>
      <c r="J256" s="128">
        <f t="shared" si="39"/>
        <v>0</v>
      </c>
      <c r="K256" s="81">
        <f t="shared" si="39"/>
        <v>0</v>
      </c>
      <c r="L256" s="81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108">
        <v>3</v>
      </c>
      <c r="B257" s="108">
        <v>2</v>
      </c>
      <c r="C257" s="103">
        <v>1</v>
      </c>
      <c r="D257" s="103">
        <v>6</v>
      </c>
      <c r="E257" s="103">
        <v>1</v>
      </c>
      <c r="F257" s="106">
        <v>1</v>
      </c>
      <c r="G257" s="119" t="s">
        <v>188</v>
      </c>
      <c r="H257" s="61">
        <v>228</v>
      </c>
      <c r="I257" s="197"/>
      <c r="J257" s="197"/>
      <c r="K257" s="197"/>
      <c r="L257" s="197"/>
      <c r="M257" s="1"/>
      <c r="N257" s="1"/>
      <c r="O257" s="1"/>
      <c r="P257" s="1"/>
      <c r="Q257" s="1"/>
    </row>
    <row r="258" spans="1:17" ht="13.5" customHeight="1">
      <c r="A258" s="75">
        <v>3</v>
      </c>
      <c r="B258" s="75">
        <v>2</v>
      </c>
      <c r="C258" s="76">
        <v>1</v>
      </c>
      <c r="D258" s="76">
        <v>7</v>
      </c>
      <c r="E258" s="76"/>
      <c r="F258" s="78"/>
      <c r="G258" s="79" t="s">
        <v>189</v>
      </c>
      <c r="H258" s="61">
        <v>229</v>
      </c>
      <c r="I258" s="80">
        <f>I259</f>
        <v>0</v>
      </c>
      <c r="J258" s="128">
        <f>J259</f>
        <v>0</v>
      </c>
      <c r="K258" s="81">
        <f>K259</f>
        <v>0</v>
      </c>
      <c r="L258" s="81">
        <f>L259</f>
        <v>0</v>
      </c>
      <c r="M258" s="1"/>
      <c r="N258" s="1"/>
      <c r="O258" s="1"/>
      <c r="P258" s="1"/>
      <c r="Q258" s="1"/>
    </row>
    <row r="259" spans="1:17">
      <c r="A259" s="75">
        <v>3</v>
      </c>
      <c r="B259" s="76">
        <v>2</v>
      </c>
      <c r="C259" s="76">
        <v>1</v>
      </c>
      <c r="D259" s="76">
        <v>7</v>
      </c>
      <c r="E259" s="76">
        <v>1</v>
      </c>
      <c r="F259" s="78"/>
      <c r="G259" s="79" t="s">
        <v>189</v>
      </c>
      <c r="H259" s="61">
        <v>230</v>
      </c>
      <c r="I259" s="80">
        <f>I260+I261</f>
        <v>0</v>
      </c>
      <c r="J259" s="80">
        <f>J260+J261</f>
        <v>0</v>
      </c>
      <c r="K259" s="80">
        <f>K260+K261</f>
        <v>0</v>
      </c>
      <c r="L259" s="80">
        <f>L260+L261</f>
        <v>0</v>
      </c>
      <c r="M259" s="1"/>
      <c r="N259" s="1"/>
      <c r="O259" s="1"/>
      <c r="P259" s="1"/>
      <c r="Q259" s="1"/>
    </row>
    <row r="260" spans="1:17" ht="27" customHeight="1">
      <c r="A260" s="75">
        <v>3</v>
      </c>
      <c r="B260" s="76">
        <v>2</v>
      </c>
      <c r="C260" s="76">
        <v>1</v>
      </c>
      <c r="D260" s="76">
        <v>7</v>
      </c>
      <c r="E260" s="76">
        <v>1</v>
      </c>
      <c r="F260" s="78">
        <v>1</v>
      </c>
      <c r="G260" s="79" t="s">
        <v>190</v>
      </c>
      <c r="H260" s="61">
        <v>231</v>
      </c>
      <c r="I260" s="86"/>
      <c r="J260" s="87"/>
      <c r="K260" s="87"/>
      <c r="L260" s="87"/>
      <c r="M260" s="1"/>
      <c r="N260" s="1"/>
      <c r="O260" s="1"/>
      <c r="P260" s="1"/>
      <c r="Q260" s="1"/>
    </row>
    <row r="261" spans="1:17" ht="24.75" customHeight="1">
      <c r="A261" s="75">
        <v>3</v>
      </c>
      <c r="B261" s="76">
        <v>2</v>
      </c>
      <c r="C261" s="76">
        <v>1</v>
      </c>
      <c r="D261" s="76">
        <v>7</v>
      </c>
      <c r="E261" s="76">
        <v>1</v>
      </c>
      <c r="F261" s="78">
        <v>2</v>
      </c>
      <c r="G261" s="79" t="s">
        <v>191</v>
      </c>
      <c r="H261" s="61">
        <v>232</v>
      </c>
      <c r="I261" s="87"/>
      <c r="J261" s="87"/>
      <c r="K261" s="87"/>
      <c r="L261" s="87"/>
      <c r="M261" s="1"/>
      <c r="N261" s="1"/>
      <c r="O261" s="1"/>
      <c r="P261" s="1"/>
      <c r="Q261" s="1"/>
    </row>
    <row r="262" spans="1:17" ht="38.25" customHeight="1">
      <c r="A262" s="171">
        <v>3</v>
      </c>
      <c r="B262" s="172">
        <v>2</v>
      </c>
      <c r="C262" s="172">
        <v>2</v>
      </c>
      <c r="D262" s="204"/>
      <c r="E262" s="204"/>
      <c r="F262" s="205"/>
      <c r="G262" s="79" t="s">
        <v>192</v>
      </c>
      <c r="H262" s="61">
        <v>233</v>
      </c>
      <c r="I262" s="80">
        <f>SUM(I263+I272+I276+I280+I284+I287+I290)</f>
        <v>0</v>
      </c>
      <c r="J262" s="128">
        <f>SUM(J263+J272+J276+J280+J284+J287+J290)</f>
        <v>0</v>
      </c>
      <c r="K262" s="81">
        <f>SUM(K263+K272+K276+K280+K284+K287+K290)</f>
        <v>0</v>
      </c>
      <c r="L262" s="81">
        <f>SUM(L263+L272+L276+L280+L284+L287+L290)</f>
        <v>0</v>
      </c>
      <c r="M262" s="1"/>
      <c r="N262" s="1"/>
      <c r="O262" s="1"/>
      <c r="P262" s="1"/>
      <c r="Q262" s="1"/>
    </row>
    <row r="263" spans="1:17">
      <c r="A263" s="75">
        <v>3</v>
      </c>
      <c r="B263" s="76">
        <v>2</v>
      </c>
      <c r="C263" s="76">
        <v>2</v>
      </c>
      <c r="D263" s="76">
        <v>1</v>
      </c>
      <c r="E263" s="76"/>
      <c r="F263" s="78"/>
      <c r="G263" s="79" t="s">
        <v>193</v>
      </c>
      <c r="H263" s="61">
        <v>234</v>
      </c>
      <c r="I263" s="80">
        <f>I264</f>
        <v>0</v>
      </c>
      <c r="J263" s="80">
        <f>J264</f>
        <v>0</v>
      </c>
      <c r="K263" s="80">
        <f>K264</f>
        <v>0</v>
      </c>
      <c r="L263" s="80">
        <f>L264</f>
        <v>0</v>
      </c>
      <c r="M263" s="1"/>
      <c r="N263" s="1"/>
      <c r="O263" s="1"/>
      <c r="P263" s="1"/>
      <c r="Q263" s="1"/>
    </row>
    <row r="264" spans="1:17">
      <c r="A264" s="84">
        <v>3</v>
      </c>
      <c r="B264" s="75">
        <v>2</v>
      </c>
      <c r="C264" s="76">
        <v>2</v>
      </c>
      <c r="D264" s="76">
        <v>1</v>
      </c>
      <c r="E264" s="76">
        <v>1</v>
      </c>
      <c r="F264" s="78"/>
      <c r="G264" s="79" t="s">
        <v>171</v>
      </c>
      <c r="H264" s="61">
        <v>235</v>
      </c>
      <c r="I264" s="80">
        <f>SUM(I265)</f>
        <v>0</v>
      </c>
      <c r="J264" s="80">
        <f t="shared" ref="J264:L264" si="40">SUM(J265)</f>
        <v>0</v>
      </c>
      <c r="K264" s="80">
        <f t="shared" si="40"/>
        <v>0</v>
      </c>
      <c r="L264" s="80">
        <f t="shared" si="40"/>
        <v>0</v>
      </c>
      <c r="M264" s="1"/>
      <c r="N264" s="1"/>
      <c r="O264" s="1"/>
      <c r="P264" s="1"/>
      <c r="Q264" s="1"/>
    </row>
    <row r="265" spans="1:17">
      <c r="A265" s="84">
        <v>3</v>
      </c>
      <c r="B265" s="75">
        <v>2</v>
      </c>
      <c r="C265" s="76">
        <v>2</v>
      </c>
      <c r="D265" s="76">
        <v>1</v>
      </c>
      <c r="E265" s="76">
        <v>1</v>
      </c>
      <c r="F265" s="78">
        <v>1</v>
      </c>
      <c r="G265" s="79" t="s">
        <v>171</v>
      </c>
      <c r="H265" s="61">
        <v>236</v>
      </c>
      <c r="I265" s="87"/>
      <c r="J265" s="87"/>
      <c r="K265" s="87"/>
      <c r="L265" s="87"/>
      <c r="M265" s="1"/>
      <c r="N265" s="1"/>
      <c r="O265" s="1"/>
      <c r="P265" s="1"/>
      <c r="Q265" s="1"/>
    </row>
    <row r="266" spans="1:17" ht="15" customHeight="1">
      <c r="A266" s="136">
        <v>3</v>
      </c>
      <c r="B266" s="171">
        <v>2</v>
      </c>
      <c r="C266" s="172">
        <v>2</v>
      </c>
      <c r="D266" s="172">
        <v>1</v>
      </c>
      <c r="E266" s="172">
        <v>2</v>
      </c>
      <c r="F266" s="173"/>
      <c r="G266" s="79" t="s">
        <v>194</v>
      </c>
      <c r="H266" s="61">
        <v>237</v>
      </c>
      <c r="I266" s="80">
        <f>SUM(I267:I268)</f>
        <v>0</v>
      </c>
      <c r="J266" s="80">
        <f t="shared" ref="J266:K266" si="41">SUM(J267:J268)</f>
        <v>0</v>
      </c>
      <c r="K266" s="80">
        <f t="shared" si="41"/>
        <v>0</v>
      </c>
      <c r="L266" s="80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36">
        <v>3</v>
      </c>
      <c r="B267" s="171">
        <v>2</v>
      </c>
      <c r="C267" s="172">
        <v>2</v>
      </c>
      <c r="D267" s="172">
        <v>1</v>
      </c>
      <c r="E267" s="172">
        <v>2</v>
      </c>
      <c r="F267" s="173">
        <v>1</v>
      </c>
      <c r="G267" s="79" t="s">
        <v>173</v>
      </c>
      <c r="H267" s="61">
        <v>238</v>
      </c>
      <c r="I267" s="87"/>
      <c r="J267" s="86"/>
      <c r="K267" s="87"/>
      <c r="L267" s="87"/>
      <c r="M267" s="1"/>
      <c r="N267" s="1"/>
      <c r="O267" s="1"/>
      <c r="P267" s="1"/>
      <c r="Q267" s="1"/>
    </row>
    <row r="268" spans="1:17" ht="15" customHeight="1">
      <c r="A268" s="136">
        <v>3</v>
      </c>
      <c r="B268" s="171">
        <v>2</v>
      </c>
      <c r="C268" s="172">
        <v>2</v>
      </c>
      <c r="D268" s="172">
        <v>1</v>
      </c>
      <c r="E268" s="172">
        <v>2</v>
      </c>
      <c r="F268" s="173">
        <v>2</v>
      </c>
      <c r="G268" s="79" t="s">
        <v>174</v>
      </c>
      <c r="H268" s="61">
        <v>239</v>
      </c>
      <c r="I268" s="87"/>
      <c r="J268" s="86"/>
      <c r="K268" s="87"/>
      <c r="L268" s="87"/>
      <c r="M268" s="1"/>
      <c r="N268" s="1"/>
      <c r="O268" s="1"/>
      <c r="P268" s="1"/>
      <c r="Q268" s="1"/>
    </row>
    <row r="269" spans="1:17" ht="15" customHeight="1">
      <c r="A269" s="136">
        <v>3</v>
      </c>
      <c r="B269" s="171">
        <v>2</v>
      </c>
      <c r="C269" s="172">
        <v>2</v>
      </c>
      <c r="D269" s="172">
        <v>1</v>
      </c>
      <c r="E269" s="172">
        <v>3</v>
      </c>
      <c r="F269" s="173"/>
      <c r="G269" s="79" t="s">
        <v>175</v>
      </c>
      <c r="H269" s="61">
        <v>240</v>
      </c>
      <c r="I269" s="80">
        <f>SUM(I270:I271)</f>
        <v>0</v>
      </c>
      <c r="J269" s="80">
        <f t="shared" ref="J269:K269" si="42">SUM(J270:J271)</f>
        <v>0</v>
      </c>
      <c r="K269" s="80">
        <f t="shared" si="42"/>
        <v>0</v>
      </c>
      <c r="L269" s="80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36">
        <v>3</v>
      </c>
      <c r="B270" s="171">
        <v>2</v>
      </c>
      <c r="C270" s="172">
        <v>2</v>
      </c>
      <c r="D270" s="172">
        <v>1</v>
      </c>
      <c r="E270" s="172">
        <v>3</v>
      </c>
      <c r="F270" s="173">
        <v>1</v>
      </c>
      <c r="G270" s="79" t="s">
        <v>176</v>
      </c>
      <c r="H270" s="61">
        <v>241</v>
      </c>
      <c r="I270" s="87"/>
      <c r="J270" s="86"/>
      <c r="K270" s="87"/>
      <c r="L270" s="87"/>
      <c r="M270" s="1"/>
      <c r="N270" s="1"/>
      <c r="O270" s="1"/>
      <c r="P270" s="1"/>
      <c r="Q270" s="1"/>
    </row>
    <row r="271" spans="1:17" ht="15" customHeight="1">
      <c r="A271" s="136">
        <v>3</v>
      </c>
      <c r="B271" s="171">
        <v>2</v>
      </c>
      <c r="C271" s="172">
        <v>2</v>
      </c>
      <c r="D271" s="172">
        <v>1</v>
      </c>
      <c r="E271" s="172">
        <v>3</v>
      </c>
      <c r="F271" s="173">
        <v>2</v>
      </c>
      <c r="G271" s="79" t="s">
        <v>195</v>
      </c>
      <c r="H271" s="61">
        <v>242</v>
      </c>
      <c r="I271" s="87"/>
      <c r="J271" s="86"/>
      <c r="K271" s="87"/>
      <c r="L271" s="87"/>
      <c r="M271" s="1"/>
      <c r="N271" s="1"/>
      <c r="O271" s="1"/>
      <c r="P271" s="1"/>
      <c r="Q271" s="1"/>
    </row>
    <row r="272" spans="1:17" ht="25.5">
      <c r="A272" s="84">
        <v>3</v>
      </c>
      <c r="B272" s="75">
        <v>2</v>
      </c>
      <c r="C272" s="76">
        <v>2</v>
      </c>
      <c r="D272" s="76">
        <v>2</v>
      </c>
      <c r="E272" s="76"/>
      <c r="F272" s="78"/>
      <c r="G272" s="79" t="s">
        <v>196</v>
      </c>
      <c r="H272" s="61">
        <v>243</v>
      </c>
      <c r="I272" s="80">
        <f>I273</f>
        <v>0</v>
      </c>
      <c r="J272" s="81">
        <f>J273</f>
        <v>0</v>
      </c>
      <c r="K272" s="80">
        <f>K273</f>
        <v>0</v>
      </c>
      <c r="L272" s="81">
        <f>L273</f>
        <v>0</v>
      </c>
      <c r="M272" s="1"/>
      <c r="N272" s="1"/>
      <c r="O272" s="1"/>
      <c r="P272" s="1"/>
      <c r="Q272" s="1"/>
    </row>
    <row r="273" spans="1:17" ht="20.25" customHeight="1">
      <c r="A273" s="75">
        <v>3</v>
      </c>
      <c r="B273" s="76">
        <v>2</v>
      </c>
      <c r="C273" s="68">
        <v>2</v>
      </c>
      <c r="D273" s="68">
        <v>2</v>
      </c>
      <c r="E273" s="68">
        <v>1</v>
      </c>
      <c r="F273" s="71"/>
      <c r="G273" s="79" t="s">
        <v>196</v>
      </c>
      <c r="H273" s="61">
        <v>244</v>
      </c>
      <c r="I273" s="127">
        <f>SUM(I274:I275)</f>
        <v>0</v>
      </c>
      <c r="J273" s="132">
        <f>SUM(J274:J275)</f>
        <v>0</v>
      </c>
      <c r="K273" s="133">
        <f>SUM(K274:K275)</f>
        <v>0</v>
      </c>
      <c r="L273" s="133">
        <f>SUM(L274:L275)</f>
        <v>0</v>
      </c>
      <c r="M273" s="1"/>
      <c r="N273" s="1"/>
      <c r="O273" s="1"/>
      <c r="P273" s="1"/>
      <c r="Q273" s="1"/>
    </row>
    <row r="274" spans="1:17" ht="25.5">
      <c r="A274" s="75">
        <v>3</v>
      </c>
      <c r="B274" s="76">
        <v>2</v>
      </c>
      <c r="C274" s="76">
        <v>2</v>
      </c>
      <c r="D274" s="76">
        <v>2</v>
      </c>
      <c r="E274" s="76">
        <v>1</v>
      </c>
      <c r="F274" s="78">
        <v>1</v>
      </c>
      <c r="G274" s="79" t="s">
        <v>197</v>
      </c>
      <c r="H274" s="61">
        <v>245</v>
      </c>
      <c r="I274" s="87"/>
      <c r="J274" s="87"/>
      <c r="K274" s="87"/>
      <c r="L274" s="87"/>
      <c r="M274" s="1"/>
      <c r="N274" s="1"/>
      <c r="O274" s="1"/>
      <c r="P274" s="1"/>
      <c r="Q274" s="1"/>
    </row>
    <row r="275" spans="1:17" ht="25.5">
      <c r="A275" s="75">
        <v>3</v>
      </c>
      <c r="B275" s="76">
        <v>2</v>
      </c>
      <c r="C275" s="76">
        <v>2</v>
      </c>
      <c r="D275" s="76">
        <v>2</v>
      </c>
      <c r="E275" s="76">
        <v>1</v>
      </c>
      <c r="F275" s="78">
        <v>2</v>
      </c>
      <c r="G275" s="136" t="s">
        <v>198</v>
      </c>
      <c r="H275" s="61">
        <v>246</v>
      </c>
      <c r="I275" s="87"/>
      <c r="J275" s="87"/>
      <c r="K275" s="87"/>
      <c r="L275" s="87"/>
      <c r="M275" s="1"/>
      <c r="N275" s="1"/>
      <c r="O275" s="1"/>
      <c r="P275" s="1"/>
      <c r="Q275" s="1"/>
    </row>
    <row r="276" spans="1:17" ht="25.5">
      <c r="A276" s="75">
        <v>3</v>
      </c>
      <c r="B276" s="76">
        <v>2</v>
      </c>
      <c r="C276" s="76">
        <v>2</v>
      </c>
      <c r="D276" s="76">
        <v>3</v>
      </c>
      <c r="E276" s="76"/>
      <c r="F276" s="78"/>
      <c r="G276" s="79" t="s">
        <v>199</v>
      </c>
      <c r="H276" s="61">
        <v>247</v>
      </c>
      <c r="I276" s="80">
        <f>I277</f>
        <v>0</v>
      </c>
      <c r="J276" s="128">
        <f>J277</f>
        <v>0</v>
      </c>
      <c r="K276" s="81">
        <f>K277</f>
        <v>0</v>
      </c>
      <c r="L276" s="81">
        <f>L277</f>
        <v>0</v>
      </c>
      <c r="M276" s="1"/>
      <c r="N276" s="1"/>
      <c r="O276" s="1"/>
      <c r="P276" s="1"/>
      <c r="Q276" s="1"/>
    </row>
    <row r="277" spans="1:17" ht="30" customHeight="1">
      <c r="A277" s="70">
        <v>3</v>
      </c>
      <c r="B277" s="76">
        <v>2</v>
      </c>
      <c r="C277" s="76">
        <v>2</v>
      </c>
      <c r="D277" s="76">
        <v>3</v>
      </c>
      <c r="E277" s="76">
        <v>1</v>
      </c>
      <c r="F277" s="78"/>
      <c r="G277" s="79" t="s">
        <v>199</v>
      </c>
      <c r="H277" s="61">
        <v>248</v>
      </c>
      <c r="I277" s="80">
        <f>I278+I279</f>
        <v>0</v>
      </c>
      <c r="J277" s="80">
        <f>J278+J279</f>
        <v>0</v>
      </c>
      <c r="K277" s="80">
        <f>K278+K279</f>
        <v>0</v>
      </c>
      <c r="L277" s="80">
        <f>L278+L279</f>
        <v>0</v>
      </c>
      <c r="M277" s="1"/>
      <c r="N277" s="1"/>
      <c r="O277" s="1"/>
      <c r="P277" s="1"/>
      <c r="Q277" s="1"/>
    </row>
    <row r="278" spans="1:17" ht="31.5" customHeight="1">
      <c r="A278" s="70">
        <v>3</v>
      </c>
      <c r="B278" s="76">
        <v>2</v>
      </c>
      <c r="C278" s="76">
        <v>2</v>
      </c>
      <c r="D278" s="76">
        <v>3</v>
      </c>
      <c r="E278" s="76">
        <v>1</v>
      </c>
      <c r="F278" s="78">
        <v>1</v>
      </c>
      <c r="G278" s="79" t="s">
        <v>200</v>
      </c>
      <c r="H278" s="61">
        <v>249</v>
      </c>
      <c r="I278" s="87"/>
      <c r="J278" s="87"/>
      <c r="K278" s="87"/>
      <c r="L278" s="87"/>
      <c r="M278" s="1"/>
      <c r="N278" s="1"/>
      <c r="O278" s="1"/>
      <c r="P278" s="1"/>
      <c r="Q278" s="1"/>
    </row>
    <row r="279" spans="1:17" ht="25.5" customHeight="1">
      <c r="A279" s="70">
        <v>3</v>
      </c>
      <c r="B279" s="76">
        <v>2</v>
      </c>
      <c r="C279" s="76">
        <v>2</v>
      </c>
      <c r="D279" s="76">
        <v>3</v>
      </c>
      <c r="E279" s="76">
        <v>1</v>
      </c>
      <c r="F279" s="78">
        <v>2</v>
      </c>
      <c r="G279" s="79" t="s">
        <v>201</v>
      </c>
      <c r="H279" s="61">
        <v>250</v>
      </c>
      <c r="I279" s="87"/>
      <c r="J279" s="87"/>
      <c r="K279" s="87"/>
      <c r="L279" s="87"/>
      <c r="M279" s="1"/>
      <c r="N279" s="1"/>
      <c r="O279" s="1"/>
      <c r="P279" s="1"/>
      <c r="Q279" s="1"/>
    </row>
    <row r="280" spans="1:17" ht="22.5" customHeight="1">
      <c r="A280" s="75">
        <v>3</v>
      </c>
      <c r="B280" s="76">
        <v>2</v>
      </c>
      <c r="C280" s="76">
        <v>2</v>
      </c>
      <c r="D280" s="76">
        <v>4</v>
      </c>
      <c r="E280" s="76"/>
      <c r="F280" s="78"/>
      <c r="G280" s="79" t="s">
        <v>202</v>
      </c>
      <c r="H280" s="61">
        <v>251</v>
      </c>
      <c r="I280" s="80">
        <f>I281</f>
        <v>0</v>
      </c>
      <c r="J280" s="128">
        <f>J281</f>
        <v>0</v>
      </c>
      <c r="K280" s="81">
        <f>K281</f>
        <v>0</v>
      </c>
      <c r="L280" s="81">
        <f>L281</f>
        <v>0</v>
      </c>
      <c r="M280" s="1"/>
      <c r="N280" s="1"/>
      <c r="O280" s="1"/>
      <c r="P280" s="1"/>
      <c r="Q280" s="1"/>
    </row>
    <row r="281" spans="1:17">
      <c r="A281" s="75">
        <v>3</v>
      </c>
      <c r="B281" s="76">
        <v>2</v>
      </c>
      <c r="C281" s="76">
        <v>2</v>
      </c>
      <c r="D281" s="76">
        <v>4</v>
      </c>
      <c r="E281" s="76">
        <v>1</v>
      </c>
      <c r="F281" s="78"/>
      <c r="G281" s="79" t="s">
        <v>202</v>
      </c>
      <c r="H281" s="61">
        <v>252</v>
      </c>
      <c r="I281" s="80">
        <f>SUM(I282:I283)</f>
        <v>0</v>
      </c>
      <c r="J281" s="128">
        <f>SUM(J282:J283)</f>
        <v>0</v>
      </c>
      <c r="K281" s="81">
        <f>SUM(K282:K283)</f>
        <v>0</v>
      </c>
      <c r="L281" s="81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75">
        <v>3</v>
      </c>
      <c r="B282" s="76">
        <v>2</v>
      </c>
      <c r="C282" s="76">
        <v>2</v>
      </c>
      <c r="D282" s="76">
        <v>4</v>
      </c>
      <c r="E282" s="76">
        <v>1</v>
      </c>
      <c r="F282" s="78">
        <v>1</v>
      </c>
      <c r="G282" s="79" t="s">
        <v>203</v>
      </c>
      <c r="H282" s="61">
        <v>253</v>
      </c>
      <c r="I282" s="87"/>
      <c r="J282" s="87"/>
      <c r="K282" s="87"/>
      <c r="L282" s="87"/>
      <c r="M282" s="1"/>
      <c r="N282" s="1"/>
      <c r="O282" s="1"/>
      <c r="P282" s="1"/>
      <c r="Q282" s="1"/>
    </row>
    <row r="283" spans="1:17" ht="27.75" customHeight="1">
      <c r="A283" s="70">
        <v>3</v>
      </c>
      <c r="B283" s="68">
        <v>2</v>
      </c>
      <c r="C283" s="68">
        <v>2</v>
      </c>
      <c r="D283" s="68">
        <v>4</v>
      </c>
      <c r="E283" s="68">
        <v>1</v>
      </c>
      <c r="F283" s="71">
        <v>2</v>
      </c>
      <c r="G283" s="136" t="s">
        <v>204</v>
      </c>
      <c r="H283" s="61">
        <v>254</v>
      </c>
      <c r="I283" s="87"/>
      <c r="J283" s="87"/>
      <c r="K283" s="87"/>
      <c r="L283" s="87"/>
      <c r="M283" s="1"/>
      <c r="N283" s="1"/>
      <c r="O283" s="1"/>
      <c r="P283" s="1"/>
      <c r="Q283" s="1"/>
    </row>
    <row r="284" spans="1:17" ht="14.25" customHeight="1">
      <c r="A284" s="75">
        <v>3</v>
      </c>
      <c r="B284" s="76">
        <v>2</v>
      </c>
      <c r="C284" s="76">
        <v>2</v>
      </c>
      <c r="D284" s="76">
        <v>5</v>
      </c>
      <c r="E284" s="76"/>
      <c r="F284" s="78"/>
      <c r="G284" s="79" t="s">
        <v>205</v>
      </c>
      <c r="H284" s="61">
        <v>255</v>
      </c>
      <c r="I284" s="80">
        <f>I285</f>
        <v>0</v>
      </c>
      <c r="J284" s="128">
        <f t="shared" ref="J284:L285" si="43">J285</f>
        <v>0</v>
      </c>
      <c r="K284" s="81">
        <f t="shared" si="43"/>
        <v>0</v>
      </c>
      <c r="L284" s="81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75">
        <v>3</v>
      </c>
      <c r="B285" s="76">
        <v>2</v>
      </c>
      <c r="C285" s="76">
        <v>2</v>
      </c>
      <c r="D285" s="76">
        <v>5</v>
      </c>
      <c r="E285" s="76">
        <v>1</v>
      </c>
      <c r="F285" s="78"/>
      <c r="G285" s="79" t="s">
        <v>205</v>
      </c>
      <c r="H285" s="61">
        <v>256</v>
      </c>
      <c r="I285" s="80">
        <f>I286</f>
        <v>0</v>
      </c>
      <c r="J285" s="128">
        <f t="shared" si="43"/>
        <v>0</v>
      </c>
      <c r="K285" s="81">
        <f t="shared" si="43"/>
        <v>0</v>
      </c>
      <c r="L285" s="81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102">
        <v>3</v>
      </c>
      <c r="B286" s="103">
        <v>2</v>
      </c>
      <c r="C286" s="103">
        <v>2</v>
      </c>
      <c r="D286" s="103">
        <v>5</v>
      </c>
      <c r="E286" s="103">
        <v>1</v>
      </c>
      <c r="F286" s="106">
        <v>1</v>
      </c>
      <c r="G286" s="79" t="s">
        <v>205</v>
      </c>
      <c r="H286" s="61">
        <v>257</v>
      </c>
      <c r="I286" s="87"/>
      <c r="J286" s="87"/>
      <c r="K286" s="87"/>
      <c r="L286" s="87"/>
      <c r="M286" s="1"/>
      <c r="N286" s="1"/>
      <c r="O286" s="1"/>
      <c r="P286" s="1"/>
      <c r="Q286" s="1"/>
    </row>
    <row r="287" spans="1:17" ht="14.25" customHeight="1">
      <c r="A287" s="75">
        <v>3</v>
      </c>
      <c r="B287" s="76">
        <v>2</v>
      </c>
      <c r="C287" s="76">
        <v>2</v>
      </c>
      <c r="D287" s="76">
        <v>6</v>
      </c>
      <c r="E287" s="76"/>
      <c r="F287" s="78"/>
      <c r="G287" s="79" t="s">
        <v>188</v>
      </c>
      <c r="H287" s="61">
        <v>258</v>
      </c>
      <c r="I287" s="80">
        <f>I288</f>
        <v>0</v>
      </c>
      <c r="J287" s="206">
        <f t="shared" ref="J287:L288" si="44">J288</f>
        <v>0</v>
      </c>
      <c r="K287" s="81">
        <f t="shared" si="44"/>
        <v>0</v>
      </c>
      <c r="L287" s="81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75">
        <v>3</v>
      </c>
      <c r="B288" s="76">
        <v>2</v>
      </c>
      <c r="C288" s="76">
        <v>2</v>
      </c>
      <c r="D288" s="76">
        <v>6</v>
      </c>
      <c r="E288" s="76">
        <v>1</v>
      </c>
      <c r="F288" s="78"/>
      <c r="G288" s="77" t="s">
        <v>188</v>
      </c>
      <c r="H288" s="61">
        <v>259</v>
      </c>
      <c r="I288" s="80">
        <f>I289</f>
        <v>0</v>
      </c>
      <c r="J288" s="206">
        <f t="shared" si="44"/>
        <v>0</v>
      </c>
      <c r="K288" s="81">
        <f t="shared" si="44"/>
        <v>0</v>
      </c>
      <c r="L288" s="81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75">
        <v>3</v>
      </c>
      <c r="B289" s="164">
        <v>2</v>
      </c>
      <c r="C289" s="164">
        <v>2</v>
      </c>
      <c r="D289" s="76">
        <v>6</v>
      </c>
      <c r="E289" s="164">
        <v>1</v>
      </c>
      <c r="F289" s="175">
        <v>1</v>
      </c>
      <c r="G289" s="165" t="s">
        <v>188</v>
      </c>
      <c r="H289" s="61">
        <v>260</v>
      </c>
      <c r="I289" s="87"/>
      <c r="J289" s="87"/>
      <c r="K289" s="87"/>
      <c r="L289" s="87"/>
      <c r="M289" s="1"/>
      <c r="N289" s="1"/>
      <c r="O289" s="1"/>
      <c r="P289" s="1"/>
      <c r="Q289" s="1"/>
    </row>
    <row r="290" spans="1:17" ht="14.25" customHeight="1">
      <c r="A290" s="84">
        <v>3</v>
      </c>
      <c r="B290" s="75">
        <v>2</v>
      </c>
      <c r="C290" s="76">
        <v>2</v>
      </c>
      <c r="D290" s="76">
        <v>7</v>
      </c>
      <c r="E290" s="76"/>
      <c r="F290" s="78"/>
      <c r="G290" s="79" t="s">
        <v>189</v>
      </c>
      <c r="H290" s="61">
        <v>261</v>
      </c>
      <c r="I290" s="80">
        <f>I291</f>
        <v>0</v>
      </c>
      <c r="J290" s="206">
        <f>J291</f>
        <v>0</v>
      </c>
      <c r="K290" s="81">
        <f>K291</f>
        <v>0</v>
      </c>
      <c r="L290" s="81">
        <f>L291</f>
        <v>0</v>
      </c>
      <c r="M290" s="1"/>
      <c r="N290" s="1"/>
      <c r="O290" s="1"/>
      <c r="P290" s="1"/>
      <c r="Q290" s="1"/>
    </row>
    <row r="291" spans="1:17" ht="15" customHeight="1">
      <c r="A291" s="84">
        <v>3</v>
      </c>
      <c r="B291" s="75">
        <v>2</v>
      </c>
      <c r="C291" s="76">
        <v>2</v>
      </c>
      <c r="D291" s="76">
        <v>7</v>
      </c>
      <c r="E291" s="76">
        <v>1</v>
      </c>
      <c r="F291" s="78"/>
      <c r="G291" s="79" t="s">
        <v>189</v>
      </c>
      <c r="H291" s="61">
        <v>262</v>
      </c>
      <c r="I291" s="80">
        <f>I292+I293</f>
        <v>0</v>
      </c>
      <c r="J291" s="80">
        <f>J292+J293</f>
        <v>0</v>
      </c>
      <c r="K291" s="80">
        <f>K292+K293</f>
        <v>0</v>
      </c>
      <c r="L291" s="80">
        <f>L292+L293</f>
        <v>0</v>
      </c>
      <c r="M291" s="1"/>
      <c r="N291" s="1"/>
      <c r="O291" s="1"/>
      <c r="P291" s="1"/>
      <c r="Q291" s="1"/>
    </row>
    <row r="292" spans="1:17" ht="27.75" customHeight="1">
      <c r="A292" s="84">
        <v>3</v>
      </c>
      <c r="B292" s="75">
        <v>2</v>
      </c>
      <c r="C292" s="75">
        <v>2</v>
      </c>
      <c r="D292" s="76">
        <v>7</v>
      </c>
      <c r="E292" s="76">
        <v>1</v>
      </c>
      <c r="F292" s="78">
        <v>1</v>
      </c>
      <c r="G292" s="79" t="s">
        <v>190</v>
      </c>
      <c r="H292" s="61">
        <v>263</v>
      </c>
      <c r="I292" s="87"/>
      <c r="J292" s="87"/>
      <c r="K292" s="87"/>
      <c r="L292" s="87"/>
      <c r="M292" s="1"/>
      <c r="N292" s="1"/>
      <c r="O292" s="1"/>
      <c r="P292" s="1"/>
      <c r="Q292" s="1"/>
    </row>
    <row r="293" spans="1:17" ht="25.5" customHeight="1">
      <c r="A293" s="84">
        <v>3</v>
      </c>
      <c r="B293" s="75">
        <v>2</v>
      </c>
      <c r="C293" s="75">
        <v>2</v>
      </c>
      <c r="D293" s="76">
        <v>7</v>
      </c>
      <c r="E293" s="76">
        <v>1</v>
      </c>
      <c r="F293" s="78">
        <v>2</v>
      </c>
      <c r="G293" s="79" t="s">
        <v>191</v>
      </c>
      <c r="H293" s="61">
        <v>264</v>
      </c>
      <c r="I293" s="87"/>
      <c r="J293" s="87"/>
      <c r="K293" s="87"/>
      <c r="L293" s="87"/>
      <c r="M293" s="1"/>
      <c r="N293" s="1"/>
      <c r="O293" s="1"/>
      <c r="P293" s="1"/>
      <c r="Q293" s="1"/>
    </row>
    <row r="294" spans="1:17" ht="30" customHeight="1">
      <c r="A294" s="88">
        <v>3</v>
      </c>
      <c r="B294" s="88">
        <v>3</v>
      </c>
      <c r="C294" s="66"/>
      <c r="D294" s="139"/>
      <c r="E294" s="139"/>
      <c r="F294" s="140"/>
      <c r="G294" s="144" t="s">
        <v>206</v>
      </c>
      <c r="H294" s="61">
        <v>265</v>
      </c>
      <c r="I294" s="62">
        <f>SUM(I295+I327)</f>
        <v>0</v>
      </c>
      <c r="J294" s="207">
        <f>SUM(J295+J327)</f>
        <v>0</v>
      </c>
      <c r="K294" s="63">
        <f>SUM(K295+K327)</f>
        <v>0</v>
      </c>
      <c r="L294" s="63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84">
        <v>3</v>
      </c>
      <c r="B295" s="84">
        <v>3</v>
      </c>
      <c r="C295" s="75">
        <v>1</v>
      </c>
      <c r="D295" s="76"/>
      <c r="E295" s="76"/>
      <c r="F295" s="78"/>
      <c r="G295" s="79" t="s">
        <v>207</v>
      </c>
      <c r="H295" s="61">
        <v>266</v>
      </c>
      <c r="I295" s="80">
        <f>SUM(I296+I305+I309+I313+I317+I320+I323)</f>
        <v>0</v>
      </c>
      <c r="J295" s="206">
        <f>SUM(J296+J305+J309+J313+J317+J320+J323)</f>
        <v>0</v>
      </c>
      <c r="K295" s="81">
        <f>SUM(K296+K305+K309+K313+K317+K320+K323)</f>
        <v>0</v>
      </c>
      <c r="L295" s="81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84">
        <v>3</v>
      </c>
      <c r="B296" s="84">
        <v>3</v>
      </c>
      <c r="C296" s="75">
        <v>1</v>
      </c>
      <c r="D296" s="76">
        <v>1</v>
      </c>
      <c r="E296" s="76"/>
      <c r="F296" s="78"/>
      <c r="G296" s="79" t="s">
        <v>193</v>
      </c>
      <c r="H296" s="61">
        <v>267</v>
      </c>
      <c r="I296" s="80">
        <f>SUM(I297+I299+I302)</f>
        <v>0</v>
      </c>
      <c r="J296" s="80">
        <f>SUM(J297+J299+J302)</f>
        <v>0</v>
      </c>
      <c r="K296" s="80">
        <f t="shared" ref="K296:L296" si="45">SUM(K297+K299+K302)</f>
        <v>0</v>
      </c>
      <c r="L296" s="80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84">
        <v>3</v>
      </c>
      <c r="B297" s="84">
        <v>3</v>
      </c>
      <c r="C297" s="75">
        <v>1</v>
      </c>
      <c r="D297" s="76">
        <v>1</v>
      </c>
      <c r="E297" s="76">
        <v>1</v>
      </c>
      <c r="F297" s="78"/>
      <c r="G297" s="79" t="s">
        <v>171</v>
      </c>
      <c r="H297" s="61">
        <v>268</v>
      </c>
      <c r="I297" s="80">
        <f>SUM(I298:I298)</f>
        <v>0</v>
      </c>
      <c r="J297" s="206">
        <f>SUM(J298:J298)</f>
        <v>0</v>
      </c>
      <c r="K297" s="81">
        <f>SUM(K298:K298)</f>
        <v>0</v>
      </c>
      <c r="L297" s="81">
        <f>SUM(L298:L298)</f>
        <v>0</v>
      </c>
      <c r="M297" s="1"/>
      <c r="N297" s="1"/>
      <c r="O297" s="1"/>
      <c r="P297" s="1"/>
      <c r="Q297" s="1"/>
    </row>
    <row r="298" spans="1:17" ht="15" customHeight="1">
      <c r="A298" s="84">
        <v>3</v>
      </c>
      <c r="B298" s="84">
        <v>3</v>
      </c>
      <c r="C298" s="75">
        <v>1</v>
      </c>
      <c r="D298" s="76">
        <v>1</v>
      </c>
      <c r="E298" s="76">
        <v>1</v>
      </c>
      <c r="F298" s="78">
        <v>1</v>
      </c>
      <c r="G298" s="79" t="s">
        <v>171</v>
      </c>
      <c r="H298" s="61">
        <v>269</v>
      </c>
      <c r="I298" s="87"/>
      <c r="J298" s="87"/>
      <c r="K298" s="87"/>
      <c r="L298" s="87"/>
      <c r="M298" s="1"/>
      <c r="N298" s="1"/>
      <c r="O298" s="1"/>
      <c r="P298" s="1"/>
      <c r="Q298" s="1"/>
    </row>
    <row r="299" spans="1:17" ht="14.25" customHeight="1">
      <c r="A299" s="136">
        <v>3</v>
      </c>
      <c r="B299" s="136">
        <v>3</v>
      </c>
      <c r="C299" s="171">
        <v>1</v>
      </c>
      <c r="D299" s="172">
        <v>1</v>
      </c>
      <c r="E299" s="172">
        <v>2</v>
      </c>
      <c r="F299" s="173"/>
      <c r="G299" s="79" t="s">
        <v>194</v>
      </c>
      <c r="H299" s="61">
        <v>270</v>
      </c>
      <c r="I299" s="62">
        <f>SUM(I300:I301)</f>
        <v>0</v>
      </c>
      <c r="J299" s="62">
        <f>SUM(J300:J301)</f>
        <v>0</v>
      </c>
      <c r="K299" s="62">
        <f t="shared" ref="K299:L299" si="46">SUM(K300:K301)</f>
        <v>0</v>
      </c>
      <c r="L299" s="62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36">
        <v>3</v>
      </c>
      <c r="B300" s="136">
        <v>3</v>
      </c>
      <c r="C300" s="171">
        <v>1</v>
      </c>
      <c r="D300" s="172">
        <v>1</v>
      </c>
      <c r="E300" s="172">
        <v>2</v>
      </c>
      <c r="F300" s="173">
        <v>1</v>
      </c>
      <c r="G300" s="79" t="s">
        <v>173</v>
      </c>
      <c r="H300" s="61">
        <v>271</v>
      </c>
      <c r="I300" s="87"/>
      <c r="J300" s="87"/>
      <c r="K300" s="87"/>
      <c r="L300" s="87"/>
      <c r="M300" s="1"/>
      <c r="N300" s="1"/>
      <c r="O300" s="1"/>
      <c r="P300" s="1"/>
      <c r="Q300" s="1"/>
    </row>
    <row r="301" spans="1:17" ht="14.25" customHeight="1">
      <c r="A301" s="136">
        <v>3</v>
      </c>
      <c r="B301" s="136">
        <v>3</v>
      </c>
      <c r="C301" s="171">
        <v>1</v>
      </c>
      <c r="D301" s="172">
        <v>1</v>
      </c>
      <c r="E301" s="172">
        <v>2</v>
      </c>
      <c r="F301" s="173">
        <v>2</v>
      </c>
      <c r="G301" s="79" t="s">
        <v>174</v>
      </c>
      <c r="H301" s="61">
        <v>272</v>
      </c>
      <c r="I301" s="87"/>
      <c r="J301" s="87"/>
      <c r="K301" s="87"/>
      <c r="L301" s="87"/>
      <c r="M301" s="1"/>
      <c r="N301" s="1"/>
      <c r="O301" s="1"/>
      <c r="P301" s="1"/>
      <c r="Q301" s="1"/>
    </row>
    <row r="302" spans="1:17" ht="14.25" customHeight="1">
      <c r="A302" s="136">
        <v>3</v>
      </c>
      <c r="B302" s="136">
        <v>3</v>
      </c>
      <c r="C302" s="171">
        <v>1</v>
      </c>
      <c r="D302" s="172">
        <v>1</v>
      </c>
      <c r="E302" s="172">
        <v>3</v>
      </c>
      <c r="F302" s="173"/>
      <c r="G302" s="79" t="s">
        <v>175</v>
      </c>
      <c r="H302" s="61">
        <v>273</v>
      </c>
      <c r="I302" s="62">
        <f>SUM(I303:I304)</f>
        <v>0</v>
      </c>
      <c r="J302" s="62">
        <f>SUM(J303:J304)</f>
        <v>0</v>
      </c>
      <c r="K302" s="62">
        <f t="shared" ref="K302:L302" si="47">SUM(K303:K304)</f>
        <v>0</v>
      </c>
      <c r="L302" s="62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36">
        <v>3</v>
      </c>
      <c r="B303" s="136">
        <v>3</v>
      </c>
      <c r="C303" s="171">
        <v>1</v>
      </c>
      <c r="D303" s="172">
        <v>1</v>
      </c>
      <c r="E303" s="172">
        <v>3</v>
      </c>
      <c r="F303" s="173">
        <v>1</v>
      </c>
      <c r="G303" s="79" t="s">
        <v>208</v>
      </c>
      <c r="H303" s="61">
        <v>274</v>
      </c>
      <c r="I303" s="87"/>
      <c r="J303" s="87"/>
      <c r="K303" s="87"/>
      <c r="L303" s="87"/>
      <c r="M303" s="1"/>
      <c r="N303" s="1"/>
      <c r="O303" s="1"/>
      <c r="P303" s="1"/>
      <c r="Q303" s="1"/>
    </row>
    <row r="304" spans="1:17" ht="14.25" customHeight="1">
      <c r="A304" s="136">
        <v>3</v>
      </c>
      <c r="B304" s="136">
        <v>3</v>
      </c>
      <c r="C304" s="171">
        <v>1</v>
      </c>
      <c r="D304" s="172">
        <v>1</v>
      </c>
      <c r="E304" s="172">
        <v>3</v>
      </c>
      <c r="F304" s="173">
        <v>2</v>
      </c>
      <c r="G304" s="79" t="s">
        <v>195</v>
      </c>
      <c r="H304" s="61">
        <v>275</v>
      </c>
      <c r="I304" s="87"/>
      <c r="J304" s="87"/>
      <c r="K304" s="87"/>
      <c r="L304" s="87"/>
      <c r="M304" s="1"/>
      <c r="N304" s="1"/>
      <c r="O304" s="1"/>
      <c r="P304" s="1"/>
      <c r="Q304" s="1"/>
    </row>
    <row r="305" spans="1:17">
      <c r="A305" s="159">
        <v>3</v>
      </c>
      <c r="B305" s="70">
        <v>3</v>
      </c>
      <c r="C305" s="75">
        <v>1</v>
      </c>
      <c r="D305" s="76">
        <v>2</v>
      </c>
      <c r="E305" s="76"/>
      <c r="F305" s="78"/>
      <c r="G305" s="77" t="s">
        <v>209</v>
      </c>
      <c r="H305" s="61">
        <v>276</v>
      </c>
      <c r="I305" s="80">
        <f>I306</f>
        <v>0</v>
      </c>
      <c r="J305" s="206">
        <f>J306</f>
        <v>0</v>
      </c>
      <c r="K305" s="81">
        <f>K306</f>
        <v>0</v>
      </c>
      <c r="L305" s="81">
        <f>L306</f>
        <v>0</v>
      </c>
      <c r="M305" s="1"/>
      <c r="N305" s="1"/>
      <c r="O305" s="1"/>
      <c r="P305" s="1"/>
      <c r="Q305" s="1"/>
    </row>
    <row r="306" spans="1:17" ht="15" customHeight="1">
      <c r="A306" s="159">
        <v>3</v>
      </c>
      <c r="B306" s="159">
        <v>3</v>
      </c>
      <c r="C306" s="70">
        <v>1</v>
      </c>
      <c r="D306" s="68">
        <v>2</v>
      </c>
      <c r="E306" s="68">
        <v>1</v>
      </c>
      <c r="F306" s="71"/>
      <c r="G306" s="77" t="s">
        <v>209</v>
      </c>
      <c r="H306" s="61">
        <v>277</v>
      </c>
      <c r="I306" s="127">
        <f>SUM(I307:I308)</f>
        <v>0</v>
      </c>
      <c r="J306" s="208">
        <f>SUM(J307:J308)</f>
        <v>0</v>
      </c>
      <c r="K306" s="133">
        <f>SUM(K307:K308)</f>
        <v>0</v>
      </c>
      <c r="L306" s="133">
        <f>SUM(L307:L308)</f>
        <v>0</v>
      </c>
      <c r="M306" s="1"/>
      <c r="N306" s="1"/>
      <c r="O306" s="1"/>
      <c r="P306" s="1"/>
      <c r="Q306" s="1"/>
    </row>
    <row r="307" spans="1:17" ht="15" customHeight="1">
      <c r="A307" s="84">
        <v>3</v>
      </c>
      <c r="B307" s="84">
        <v>3</v>
      </c>
      <c r="C307" s="75">
        <v>1</v>
      </c>
      <c r="D307" s="76">
        <v>2</v>
      </c>
      <c r="E307" s="76">
        <v>1</v>
      </c>
      <c r="F307" s="78">
        <v>1</v>
      </c>
      <c r="G307" s="79" t="s">
        <v>210</v>
      </c>
      <c r="H307" s="61">
        <v>278</v>
      </c>
      <c r="I307" s="87"/>
      <c r="J307" s="87"/>
      <c r="K307" s="87"/>
      <c r="L307" s="87"/>
      <c r="M307" s="1"/>
      <c r="N307" s="1"/>
      <c r="O307" s="1"/>
      <c r="P307" s="1"/>
      <c r="Q307" s="1"/>
    </row>
    <row r="308" spans="1:17" ht="12.75" customHeight="1">
      <c r="A308" s="94">
        <v>3</v>
      </c>
      <c r="B308" s="174">
        <v>3</v>
      </c>
      <c r="C308" s="163">
        <v>1</v>
      </c>
      <c r="D308" s="164">
        <v>2</v>
      </c>
      <c r="E308" s="164">
        <v>1</v>
      </c>
      <c r="F308" s="175">
        <v>2</v>
      </c>
      <c r="G308" s="167" t="s">
        <v>211</v>
      </c>
      <c r="H308" s="61">
        <v>279</v>
      </c>
      <c r="I308" s="87"/>
      <c r="J308" s="87"/>
      <c r="K308" s="87"/>
      <c r="L308" s="87"/>
      <c r="M308" s="1"/>
      <c r="N308" s="1"/>
      <c r="O308" s="1"/>
      <c r="P308" s="1"/>
      <c r="Q308" s="1"/>
    </row>
    <row r="309" spans="1:17" ht="15.75" customHeight="1">
      <c r="A309" s="75">
        <v>3</v>
      </c>
      <c r="B309" s="77">
        <v>3</v>
      </c>
      <c r="C309" s="75">
        <v>1</v>
      </c>
      <c r="D309" s="76">
        <v>3</v>
      </c>
      <c r="E309" s="76"/>
      <c r="F309" s="78"/>
      <c r="G309" s="79" t="s">
        <v>212</v>
      </c>
      <c r="H309" s="61">
        <v>280</v>
      </c>
      <c r="I309" s="80">
        <f>I310</f>
        <v>0</v>
      </c>
      <c r="J309" s="206">
        <f>J310</f>
        <v>0</v>
      </c>
      <c r="K309" s="81">
        <f>K310</f>
        <v>0</v>
      </c>
      <c r="L309" s="81">
        <f>L310</f>
        <v>0</v>
      </c>
      <c r="M309" s="1"/>
      <c r="N309" s="1"/>
      <c r="O309" s="1"/>
      <c r="P309" s="1"/>
      <c r="Q309" s="1"/>
    </row>
    <row r="310" spans="1:17" ht="15.75" customHeight="1">
      <c r="A310" s="75">
        <v>3</v>
      </c>
      <c r="B310" s="165">
        <v>3</v>
      </c>
      <c r="C310" s="163">
        <v>1</v>
      </c>
      <c r="D310" s="164">
        <v>3</v>
      </c>
      <c r="E310" s="164">
        <v>1</v>
      </c>
      <c r="F310" s="175"/>
      <c r="G310" s="79" t="s">
        <v>212</v>
      </c>
      <c r="H310" s="61">
        <v>281</v>
      </c>
      <c r="I310" s="81">
        <f>I311+I312</f>
        <v>0</v>
      </c>
      <c r="J310" s="81">
        <f>J311+J312</f>
        <v>0</v>
      </c>
      <c r="K310" s="81">
        <f>K311+K312</f>
        <v>0</v>
      </c>
      <c r="L310" s="81">
        <f>L311+L312</f>
        <v>0</v>
      </c>
      <c r="M310" s="1"/>
      <c r="N310" s="1"/>
      <c r="O310" s="1"/>
      <c r="P310" s="1"/>
      <c r="Q310" s="1"/>
    </row>
    <row r="311" spans="1:17" ht="27" customHeight="1">
      <c r="A311" s="75">
        <v>3</v>
      </c>
      <c r="B311" s="77">
        <v>3</v>
      </c>
      <c r="C311" s="75">
        <v>1</v>
      </c>
      <c r="D311" s="76">
        <v>3</v>
      </c>
      <c r="E311" s="76">
        <v>1</v>
      </c>
      <c r="F311" s="78">
        <v>1</v>
      </c>
      <c r="G311" s="79" t="s">
        <v>213</v>
      </c>
      <c r="H311" s="61">
        <v>282</v>
      </c>
      <c r="I311" s="197"/>
      <c r="J311" s="197"/>
      <c r="K311" s="197"/>
      <c r="L311" s="209"/>
      <c r="M311" s="1"/>
      <c r="N311" s="1"/>
      <c r="O311" s="1"/>
      <c r="P311" s="1"/>
      <c r="Q311" s="1"/>
    </row>
    <row r="312" spans="1:17" ht="26.25" customHeight="1">
      <c r="A312" s="75">
        <v>3</v>
      </c>
      <c r="B312" s="77">
        <v>3</v>
      </c>
      <c r="C312" s="75">
        <v>1</v>
      </c>
      <c r="D312" s="76">
        <v>3</v>
      </c>
      <c r="E312" s="76">
        <v>1</v>
      </c>
      <c r="F312" s="78">
        <v>2</v>
      </c>
      <c r="G312" s="79" t="s">
        <v>214</v>
      </c>
      <c r="H312" s="61">
        <v>283</v>
      </c>
      <c r="I312" s="87"/>
      <c r="J312" s="87"/>
      <c r="K312" s="87"/>
      <c r="L312" s="87"/>
      <c r="M312" s="1"/>
      <c r="N312" s="1"/>
      <c r="O312" s="1"/>
      <c r="P312" s="1"/>
      <c r="Q312" s="1"/>
    </row>
    <row r="313" spans="1:17">
      <c r="A313" s="75">
        <v>3</v>
      </c>
      <c r="B313" s="77">
        <v>3</v>
      </c>
      <c r="C313" s="75">
        <v>1</v>
      </c>
      <c r="D313" s="76">
        <v>4</v>
      </c>
      <c r="E313" s="76"/>
      <c r="F313" s="78"/>
      <c r="G313" s="79" t="s">
        <v>215</v>
      </c>
      <c r="H313" s="61">
        <v>284</v>
      </c>
      <c r="I313" s="80">
        <f>I314</f>
        <v>0</v>
      </c>
      <c r="J313" s="206">
        <f>J314</f>
        <v>0</v>
      </c>
      <c r="K313" s="81">
        <f>K314</f>
        <v>0</v>
      </c>
      <c r="L313" s="81">
        <f>L314</f>
        <v>0</v>
      </c>
      <c r="M313" s="1"/>
      <c r="N313" s="1"/>
      <c r="O313" s="1"/>
      <c r="P313" s="1"/>
      <c r="Q313" s="1"/>
    </row>
    <row r="314" spans="1:17" ht="15" customHeight="1">
      <c r="A314" s="84">
        <v>3</v>
      </c>
      <c r="B314" s="75">
        <v>3</v>
      </c>
      <c r="C314" s="76">
        <v>1</v>
      </c>
      <c r="D314" s="76">
        <v>4</v>
      </c>
      <c r="E314" s="76">
        <v>1</v>
      </c>
      <c r="F314" s="78"/>
      <c r="G314" s="79" t="s">
        <v>215</v>
      </c>
      <c r="H314" s="61">
        <v>285</v>
      </c>
      <c r="I314" s="80">
        <f>SUM(I315:I316)</f>
        <v>0</v>
      </c>
      <c r="J314" s="80">
        <f>SUM(J315:J316)</f>
        <v>0</v>
      </c>
      <c r="K314" s="80">
        <f>SUM(K315:K316)</f>
        <v>0</v>
      </c>
      <c r="L314" s="80">
        <f>SUM(L315:L316)</f>
        <v>0</v>
      </c>
      <c r="M314" s="1"/>
      <c r="N314" s="1"/>
      <c r="O314" s="1"/>
      <c r="P314" s="1"/>
      <c r="Q314" s="1"/>
    </row>
    <row r="315" spans="1:17">
      <c r="A315" s="84">
        <v>3</v>
      </c>
      <c r="B315" s="75">
        <v>3</v>
      </c>
      <c r="C315" s="76">
        <v>1</v>
      </c>
      <c r="D315" s="76">
        <v>4</v>
      </c>
      <c r="E315" s="76">
        <v>1</v>
      </c>
      <c r="F315" s="78">
        <v>1</v>
      </c>
      <c r="G315" s="79" t="s">
        <v>216</v>
      </c>
      <c r="H315" s="61">
        <v>286</v>
      </c>
      <c r="I315" s="86"/>
      <c r="J315" s="87"/>
      <c r="K315" s="87"/>
      <c r="L315" s="86"/>
      <c r="M315" s="1"/>
      <c r="N315" s="1"/>
      <c r="O315" s="1"/>
      <c r="P315" s="1"/>
      <c r="Q315" s="1"/>
    </row>
    <row r="316" spans="1:17" ht="14.25" customHeight="1">
      <c r="A316" s="102">
        <v>3</v>
      </c>
      <c r="B316" s="103">
        <v>3</v>
      </c>
      <c r="C316" s="103">
        <v>1</v>
      </c>
      <c r="D316" s="103">
        <v>4</v>
      </c>
      <c r="E316" s="103">
        <v>1</v>
      </c>
      <c r="F316" s="106">
        <v>2</v>
      </c>
      <c r="G316" s="119" t="s">
        <v>217</v>
      </c>
      <c r="H316" s="61">
        <v>287</v>
      </c>
      <c r="I316" s="87"/>
      <c r="J316" s="197"/>
      <c r="K316" s="197"/>
      <c r="L316" s="209"/>
      <c r="M316" s="1"/>
      <c r="N316" s="1"/>
      <c r="O316" s="1"/>
      <c r="P316" s="1"/>
      <c r="Q316" s="1"/>
    </row>
    <row r="317" spans="1:17" ht="15.75" customHeight="1">
      <c r="A317" s="75">
        <v>3</v>
      </c>
      <c r="B317" s="76">
        <v>3</v>
      </c>
      <c r="C317" s="76">
        <v>1</v>
      </c>
      <c r="D317" s="76">
        <v>5</v>
      </c>
      <c r="E317" s="76"/>
      <c r="F317" s="78"/>
      <c r="G317" s="79" t="s">
        <v>218</v>
      </c>
      <c r="H317" s="61">
        <v>288</v>
      </c>
      <c r="I317" s="133">
        <f>I318</f>
        <v>0</v>
      </c>
      <c r="J317" s="206">
        <f t="shared" ref="J317:L318" si="48">J318</f>
        <v>0</v>
      </c>
      <c r="K317" s="81">
        <f t="shared" si="48"/>
        <v>0</v>
      </c>
      <c r="L317" s="81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70">
        <v>3</v>
      </c>
      <c r="B318" s="164">
        <v>3</v>
      </c>
      <c r="C318" s="164">
        <v>1</v>
      </c>
      <c r="D318" s="164">
        <v>5</v>
      </c>
      <c r="E318" s="164">
        <v>1</v>
      </c>
      <c r="F318" s="175"/>
      <c r="G318" s="79" t="s">
        <v>218</v>
      </c>
      <c r="H318" s="61">
        <v>289</v>
      </c>
      <c r="I318" s="81">
        <f>I319</f>
        <v>0</v>
      </c>
      <c r="J318" s="208">
        <f t="shared" si="48"/>
        <v>0</v>
      </c>
      <c r="K318" s="133">
        <f t="shared" si="48"/>
        <v>0</v>
      </c>
      <c r="L318" s="133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75">
        <v>3</v>
      </c>
      <c r="B319" s="76">
        <v>3</v>
      </c>
      <c r="C319" s="76">
        <v>1</v>
      </c>
      <c r="D319" s="76">
        <v>5</v>
      </c>
      <c r="E319" s="76">
        <v>1</v>
      </c>
      <c r="F319" s="78">
        <v>1</v>
      </c>
      <c r="G319" s="79" t="s">
        <v>219</v>
      </c>
      <c r="H319" s="61">
        <v>290</v>
      </c>
      <c r="I319" s="87"/>
      <c r="J319" s="197"/>
      <c r="K319" s="197"/>
      <c r="L319" s="209"/>
      <c r="M319" s="1"/>
      <c r="N319" s="1"/>
      <c r="O319" s="1"/>
      <c r="P319" s="1"/>
      <c r="Q319" s="1"/>
    </row>
    <row r="320" spans="1:17" ht="14.25" customHeight="1">
      <c r="A320" s="75">
        <v>3</v>
      </c>
      <c r="B320" s="76">
        <v>3</v>
      </c>
      <c r="C320" s="76">
        <v>1</v>
      </c>
      <c r="D320" s="76">
        <v>6</v>
      </c>
      <c r="E320" s="76"/>
      <c r="F320" s="78"/>
      <c r="G320" s="77" t="s">
        <v>188</v>
      </c>
      <c r="H320" s="61">
        <v>291</v>
      </c>
      <c r="I320" s="81">
        <f>I321</f>
        <v>0</v>
      </c>
      <c r="J320" s="206">
        <f t="shared" ref="J320:L321" si="49">J321</f>
        <v>0</v>
      </c>
      <c r="K320" s="81">
        <f t="shared" si="49"/>
        <v>0</v>
      </c>
      <c r="L320" s="81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75">
        <v>3</v>
      </c>
      <c r="B321" s="76">
        <v>3</v>
      </c>
      <c r="C321" s="76">
        <v>1</v>
      </c>
      <c r="D321" s="76">
        <v>6</v>
      </c>
      <c r="E321" s="76">
        <v>1</v>
      </c>
      <c r="F321" s="78"/>
      <c r="G321" s="77" t="s">
        <v>188</v>
      </c>
      <c r="H321" s="61">
        <v>292</v>
      </c>
      <c r="I321" s="80">
        <f>I322</f>
        <v>0</v>
      </c>
      <c r="J321" s="206">
        <f t="shared" si="49"/>
        <v>0</v>
      </c>
      <c r="K321" s="81">
        <f t="shared" si="49"/>
        <v>0</v>
      </c>
      <c r="L321" s="81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75">
        <v>3</v>
      </c>
      <c r="B322" s="76">
        <v>3</v>
      </c>
      <c r="C322" s="76">
        <v>1</v>
      </c>
      <c r="D322" s="76">
        <v>6</v>
      </c>
      <c r="E322" s="76">
        <v>1</v>
      </c>
      <c r="F322" s="78">
        <v>1</v>
      </c>
      <c r="G322" s="77" t="s">
        <v>188</v>
      </c>
      <c r="H322" s="61">
        <v>293</v>
      </c>
      <c r="I322" s="197"/>
      <c r="J322" s="197"/>
      <c r="K322" s="197"/>
      <c r="L322" s="209"/>
      <c r="M322" s="1"/>
      <c r="N322" s="1"/>
      <c r="O322" s="1"/>
      <c r="P322" s="1"/>
      <c r="Q322" s="1"/>
    </row>
    <row r="323" spans="1:17" ht="15" customHeight="1">
      <c r="A323" s="75">
        <v>3</v>
      </c>
      <c r="B323" s="76">
        <v>3</v>
      </c>
      <c r="C323" s="76">
        <v>1</v>
      </c>
      <c r="D323" s="76">
        <v>7</v>
      </c>
      <c r="E323" s="76"/>
      <c r="F323" s="78"/>
      <c r="G323" s="79" t="s">
        <v>220</v>
      </c>
      <c r="H323" s="61">
        <v>294</v>
      </c>
      <c r="I323" s="80">
        <f>I324</f>
        <v>0</v>
      </c>
      <c r="J323" s="206">
        <f>J324</f>
        <v>0</v>
      </c>
      <c r="K323" s="81">
        <f>K324</f>
        <v>0</v>
      </c>
      <c r="L323" s="81">
        <f>L324</f>
        <v>0</v>
      </c>
      <c r="M323" s="1"/>
      <c r="N323" s="1"/>
      <c r="O323" s="1"/>
      <c r="P323" s="1"/>
      <c r="Q323" s="1"/>
    </row>
    <row r="324" spans="1:17" ht="16.5" customHeight="1">
      <c r="A324" s="75">
        <v>3</v>
      </c>
      <c r="B324" s="76">
        <v>3</v>
      </c>
      <c r="C324" s="76">
        <v>1</v>
      </c>
      <c r="D324" s="76">
        <v>7</v>
      </c>
      <c r="E324" s="76">
        <v>1</v>
      </c>
      <c r="F324" s="78"/>
      <c r="G324" s="79" t="s">
        <v>220</v>
      </c>
      <c r="H324" s="61">
        <v>295</v>
      </c>
      <c r="I324" s="80">
        <f>I325+I326</f>
        <v>0</v>
      </c>
      <c r="J324" s="80">
        <f>J325+J326</f>
        <v>0</v>
      </c>
      <c r="K324" s="80">
        <f>K325+K326</f>
        <v>0</v>
      </c>
      <c r="L324" s="80">
        <f>L325+L326</f>
        <v>0</v>
      </c>
      <c r="M324" s="1"/>
      <c r="N324" s="1"/>
      <c r="O324" s="1"/>
      <c r="P324" s="1"/>
      <c r="Q324" s="1"/>
    </row>
    <row r="325" spans="1:17" ht="27" customHeight="1">
      <c r="A325" s="75">
        <v>3</v>
      </c>
      <c r="B325" s="76">
        <v>3</v>
      </c>
      <c r="C325" s="76">
        <v>1</v>
      </c>
      <c r="D325" s="76">
        <v>7</v>
      </c>
      <c r="E325" s="76">
        <v>1</v>
      </c>
      <c r="F325" s="78">
        <v>1</v>
      </c>
      <c r="G325" s="79" t="s">
        <v>221</v>
      </c>
      <c r="H325" s="61">
        <v>296</v>
      </c>
      <c r="I325" s="197"/>
      <c r="J325" s="197"/>
      <c r="K325" s="197"/>
      <c r="L325" s="209"/>
      <c r="M325" s="1"/>
      <c r="N325" s="1"/>
      <c r="O325" s="1"/>
      <c r="P325" s="1"/>
      <c r="Q325" s="1"/>
    </row>
    <row r="326" spans="1:17" ht="27.75" customHeight="1">
      <c r="A326" s="75">
        <v>3</v>
      </c>
      <c r="B326" s="76">
        <v>3</v>
      </c>
      <c r="C326" s="76">
        <v>1</v>
      </c>
      <c r="D326" s="76">
        <v>7</v>
      </c>
      <c r="E326" s="76">
        <v>1</v>
      </c>
      <c r="F326" s="78">
        <v>2</v>
      </c>
      <c r="G326" s="79" t="s">
        <v>222</v>
      </c>
      <c r="H326" s="61">
        <v>297</v>
      </c>
      <c r="I326" s="87"/>
      <c r="J326" s="87"/>
      <c r="K326" s="87"/>
      <c r="L326" s="87"/>
      <c r="M326" s="1"/>
      <c r="N326" s="1"/>
      <c r="O326" s="1"/>
      <c r="P326" s="1"/>
      <c r="Q326" s="1"/>
    </row>
    <row r="327" spans="1:17" ht="38.25" customHeight="1">
      <c r="A327" s="75">
        <v>3</v>
      </c>
      <c r="B327" s="76">
        <v>3</v>
      </c>
      <c r="C327" s="76">
        <v>2</v>
      </c>
      <c r="D327" s="76"/>
      <c r="E327" s="76"/>
      <c r="F327" s="78"/>
      <c r="G327" s="79" t="s">
        <v>223</v>
      </c>
      <c r="H327" s="61">
        <v>298</v>
      </c>
      <c r="I327" s="80">
        <f>SUM(I328+I337+I341+I345+I349+I352+I355)</f>
        <v>0</v>
      </c>
      <c r="J327" s="206">
        <f>SUM(J328+J337+J341+J345+J349+J352+J355)</f>
        <v>0</v>
      </c>
      <c r="K327" s="81">
        <f>SUM(K328+K337+K341+K345+K349+K352+K355)</f>
        <v>0</v>
      </c>
      <c r="L327" s="81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75">
        <v>3</v>
      </c>
      <c r="B328" s="76">
        <v>3</v>
      </c>
      <c r="C328" s="76">
        <v>2</v>
      </c>
      <c r="D328" s="76">
        <v>1</v>
      </c>
      <c r="E328" s="76"/>
      <c r="F328" s="78"/>
      <c r="G328" s="79" t="s">
        <v>170</v>
      </c>
      <c r="H328" s="61">
        <v>299</v>
      </c>
      <c r="I328" s="80">
        <f>I329</f>
        <v>0</v>
      </c>
      <c r="J328" s="206">
        <f>J329</f>
        <v>0</v>
      </c>
      <c r="K328" s="81">
        <f>K329</f>
        <v>0</v>
      </c>
      <c r="L328" s="81">
        <f>L329</f>
        <v>0</v>
      </c>
      <c r="M328" s="1"/>
      <c r="N328" s="1"/>
      <c r="O328" s="1"/>
      <c r="P328" s="1"/>
      <c r="Q328" s="1"/>
    </row>
    <row r="329" spans="1:17">
      <c r="A329" s="84">
        <v>3</v>
      </c>
      <c r="B329" s="75">
        <v>3</v>
      </c>
      <c r="C329" s="76">
        <v>2</v>
      </c>
      <c r="D329" s="77">
        <v>1</v>
      </c>
      <c r="E329" s="75">
        <v>1</v>
      </c>
      <c r="F329" s="78"/>
      <c r="G329" s="79" t="s">
        <v>170</v>
      </c>
      <c r="H329" s="61">
        <v>300</v>
      </c>
      <c r="I329" s="80">
        <f>SUM(I330:I330)</f>
        <v>0</v>
      </c>
      <c r="J329" s="80">
        <f t="shared" ref="J329:P329" si="50">SUM(J330:J330)</f>
        <v>0</v>
      </c>
      <c r="K329" s="80">
        <f t="shared" si="50"/>
        <v>0</v>
      </c>
      <c r="L329" s="80">
        <f t="shared" si="50"/>
        <v>0</v>
      </c>
      <c r="M329" s="210">
        <f t="shared" si="50"/>
        <v>0</v>
      </c>
      <c r="N329" s="210">
        <f t="shared" si="50"/>
        <v>0</v>
      </c>
      <c r="O329" s="210">
        <f t="shared" si="50"/>
        <v>0</v>
      </c>
      <c r="P329" s="210">
        <f t="shared" si="50"/>
        <v>0</v>
      </c>
      <c r="Q329" s="1"/>
    </row>
    <row r="330" spans="1:17" ht="13.5" customHeight="1">
      <c r="A330" s="84">
        <v>3</v>
      </c>
      <c r="B330" s="75">
        <v>3</v>
      </c>
      <c r="C330" s="76">
        <v>2</v>
      </c>
      <c r="D330" s="77">
        <v>1</v>
      </c>
      <c r="E330" s="75">
        <v>1</v>
      </c>
      <c r="F330" s="78">
        <v>1</v>
      </c>
      <c r="G330" s="79" t="s">
        <v>171</v>
      </c>
      <c r="H330" s="61">
        <v>301</v>
      </c>
      <c r="I330" s="197"/>
      <c r="J330" s="197"/>
      <c r="K330" s="197"/>
      <c r="L330" s="209"/>
      <c r="M330" s="1"/>
      <c r="N330" s="1"/>
      <c r="O330" s="1"/>
      <c r="P330" s="1"/>
      <c r="Q330" s="1"/>
    </row>
    <row r="331" spans="1:17">
      <c r="A331" s="136">
        <v>3</v>
      </c>
      <c r="B331" s="171">
        <v>3</v>
      </c>
      <c r="C331" s="172">
        <v>2</v>
      </c>
      <c r="D331" s="79">
        <v>1</v>
      </c>
      <c r="E331" s="171">
        <v>2</v>
      </c>
      <c r="F331" s="173"/>
      <c r="G331" s="167" t="s">
        <v>194</v>
      </c>
      <c r="H331" s="61">
        <v>302</v>
      </c>
      <c r="I331" s="80">
        <f>SUM(I332:I333)</f>
        <v>0</v>
      </c>
      <c r="J331" s="80">
        <f t="shared" ref="J331:L331" si="51">SUM(J332:J333)</f>
        <v>0</v>
      </c>
      <c r="K331" s="80">
        <f t="shared" si="51"/>
        <v>0</v>
      </c>
      <c r="L331" s="80">
        <f t="shared" si="51"/>
        <v>0</v>
      </c>
      <c r="M331" s="1"/>
      <c r="N331" s="1"/>
      <c r="O331" s="1"/>
      <c r="P331" s="1"/>
      <c r="Q331" s="1"/>
    </row>
    <row r="332" spans="1:17">
      <c r="A332" s="136">
        <v>3</v>
      </c>
      <c r="B332" s="171">
        <v>3</v>
      </c>
      <c r="C332" s="172">
        <v>2</v>
      </c>
      <c r="D332" s="79">
        <v>1</v>
      </c>
      <c r="E332" s="171">
        <v>2</v>
      </c>
      <c r="F332" s="173">
        <v>1</v>
      </c>
      <c r="G332" s="167" t="s">
        <v>173</v>
      </c>
      <c r="H332" s="61">
        <v>303</v>
      </c>
      <c r="I332" s="197"/>
      <c r="J332" s="197"/>
      <c r="K332" s="197"/>
      <c r="L332" s="209"/>
      <c r="M332" s="1"/>
      <c r="N332" s="1"/>
      <c r="O332" s="1"/>
      <c r="P332" s="1"/>
      <c r="Q332" s="1"/>
    </row>
    <row r="333" spans="1:17">
      <c r="A333" s="136">
        <v>3</v>
      </c>
      <c r="B333" s="171">
        <v>3</v>
      </c>
      <c r="C333" s="172">
        <v>2</v>
      </c>
      <c r="D333" s="79">
        <v>1</v>
      </c>
      <c r="E333" s="171">
        <v>2</v>
      </c>
      <c r="F333" s="173">
        <v>2</v>
      </c>
      <c r="G333" s="167" t="s">
        <v>174</v>
      </c>
      <c r="H333" s="61">
        <v>304</v>
      </c>
      <c r="I333" s="87"/>
      <c r="J333" s="87"/>
      <c r="K333" s="87"/>
      <c r="L333" s="87"/>
      <c r="M333" s="1"/>
      <c r="N333" s="1"/>
      <c r="O333" s="1"/>
      <c r="P333" s="1"/>
      <c r="Q333" s="1"/>
    </row>
    <row r="334" spans="1:17">
      <c r="A334" s="136">
        <v>3</v>
      </c>
      <c r="B334" s="171">
        <v>3</v>
      </c>
      <c r="C334" s="172">
        <v>2</v>
      </c>
      <c r="D334" s="79">
        <v>1</v>
      </c>
      <c r="E334" s="171">
        <v>3</v>
      </c>
      <c r="F334" s="173"/>
      <c r="G334" s="167" t="s">
        <v>175</v>
      </c>
      <c r="H334" s="61">
        <v>305</v>
      </c>
      <c r="I334" s="80">
        <f>SUM(I335:I336)</f>
        <v>0</v>
      </c>
      <c r="J334" s="80">
        <f t="shared" ref="J334:L334" si="52">SUM(J335:J336)</f>
        <v>0</v>
      </c>
      <c r="K334" s="80">
        <f t="shared" si="52"/>
        <v>0</v>
      </c>
      <c r="L334" s="80">
        <f t="shared" si="52"/>
        <v>0</v>
      </c>
      <c r="M334" s="1"/>
      <c r="N334" s="1"/>
      <c r="O334" s="1"/>
      <c r="P334" s="1"/>
      <c r="Q334" s="1"/>
    </row>
    <row r="335" spans="1:17">
      <c r="A335" s="136">
        <v>3</v>
      </c>
      <c r="B335" s="171">
        <v>3</v>
      </c>
      <c r="C335" s="172">
        <v>2</v>
      </c>
      <c r="D335" s="79">
        <v>1</v>
      </c>
      <c r="E335" s="171">
        <v>3</v>
      </c>
      <c r="F335" s="173">
        <v>1</v>
      </c>
      <c r="G335" s="167" t="s">
        <v>176</v>
      </c>
      <c r="H335" s="61">
        <v>306</v>
      </c>
      <c r="I335" s="87"/>
      <c r="J335" s="87"/>
      <c r="K335" s="87"/>
      <c r="L335" s="87"/>
      <c r="M335" s="1"/>
      <c r="N335" s="1"/>
      <c r="O335" s="1"/>
      <c r="P335" s="1"/>
      <c r="Q335" s="1"/>
    </row>
    <row r="336" spans="1:17">
      <c r="A336" s="136">
        <v>3</v>
      </c>
      <c r="B336" s="171">
        <v>3</v>
      </c>
      <c r="C336" s="172">
        <v>2</v>
      </c>
      <c r="D336" s="79">
        <v>1</v>
      </c>
      <c r="E336" s="171">
        <v>3</v>
      </c>
      <c r="F336" s="173">
        <v>2</v>
      </c>
      <c r="G336" s="167" t="s">
        <v>195</v>
      </c>
      <c r="H336" s="61">
        <v>307</v>
      </c>
      <c r="I336" s="117"/>
      <c r="J336" s="211"/>
      <c r="K336" s="117"/>
      <c r="L336" s="117"/>
      <c r="M336" s="1"/>
      <c r="N336" s="1"/>
      <c r="O336" s="1"/>
      <c r="P336" s="1"/>
      <c r="Q336" s="1"/>
    </row>
    <row r="337" spans="1:17">
      <c r="A337" s="94">
        <v>3</v>
      </c>
      <c r="B337" s="94">
        <v>3</v>
      </c>
      <c r="C337" s="163">
        <v>2</v>
      </c>
      <c r="D337" s="165">
        <v>2</v>
      </c>
      <c r="E337" s="163"/>
      <c r="F337" s="175"/>
      <c r="G337" s="165" t="s">
        <v>209</v>
      </c>
      <c r="H337" s="61">
        <v>308</v>
      </c>
      <c r="I337" s="99">
        <f>I338</f>
        <v>0</v>
      </c>
      <c r="J337" s="212">
        <f>J338</f>
        <v>0</v>
      </c>
      <c r="K337" s="100">
        <f>K338</f>
        <v>0</v>
      </c>
      <c r="L337" s="100">
        <f>L338</f>
        <v>0</v>
      </c>
      <c r="M337" s="1"/>
      <c r="N337" s="1"/>
      <c r="O337" s="1"/>
      <c r="P337" s="1"/>
      <c r="Q337" s="1"/>
    </row>
    <row r="338" spans="1:17">
      <c r="A338" s="84">
        <v>3</v>
      </c>
      <c r="B338" s="84">
        <v>3</v>
      </c>
      <c r="C338" s="75">
        <v>2</v>
      </c>
      <c r="D338" s="77">
        <v>2</v>
      </c>
      <c r="E338" s="75">
        <v>1</v>
      </c>
      <c r="F338" s="78"/>
      <c r="G338" s="165" t="s">
        <v>209</v>
      </c>
      <c r="H338" s="61">
        <v>309</v>
      </c>
      <c r="I338" s="80">
        <f>SUM(I339:I340)</f>
        <v>0</v>
      </c>
      <c r="J338" s="128">
        <f>SUM(J339:J340)</f>
        <v>0</v>
      </c>
      <c r="K338" s="81">
        <f>SUM(K339:K340)</f>
        <v>0</v>
      </c>
      <c r="L338" s="81">
        <f>SUM(L339:L340)</f>
        <v>0</v>
      </c>
      <c r="M338" s="1"/>
      <c r="N338" s="1"/>
      <c r="O338" s="1"/>
      <c r="P338" s="1"/>
      <c r="Q338" s="1"/>
    </row>
    <row r="339" spans="1:17">
      <c r="A339" s="84">
        <v>3</v>
      </c>
      <c r="B339" s="84">
        <v>3</v>
      </c>
      <c r="C339" s="75">
        <v>2</v>
      </c>
      <c r="D339" s="77">
        <v>2</v>
      </c>
      <c r="E339" s="84">
        <v>1</v>
      </c>
      <c r="F339" s="146">
        <v>1</v>
      </c>
      <c r="G339" s="79" t="s">
        <v>210</v>
      </c>
      <c r="H339" s="61">
        <v>310</v>
      </c>
      <c r="I339" s="87"/>
      <c r="J339" s="87"/>
      <c r="K339" s="87"/>
      <c r="L339" s="87"/>
      <c r="M339" s="1"/>
      <c r="N339" s="1"/>
      <c r="O339" s="1"/>
      <c r="P339" s="1"/>
      <c r="Q339" s="1"/>
    </row>
    <row r="340" spans="1:17">
      <c r="A340" s="94">
        <v>3</v>
      </c>
      <c r="B340" s="94">
        <v>3</v>
      </c>
      <c r="C340" s="95">
        <v>2</v>
      </c>
      <c r="D340" s="96">
        <v>2</v>
      </c>
      <c r="E340" s="97">
        <v>1</v>
      </c>
      <c r="F340" s="166">
        <v>2</v>
      </c>
      <c r="G340" s="148" t="s">
        <v>211</v>
      </c>
      <c r="H340" s="61">
        <v>311</v>
      </c>
      <c r="I340" s="87"/>
      <c r="J340" s="87"/>
      <c r="K340" s="87"/>
      <c r="L340" s="87"/>
      <c r="M340" s="1"/>
      <c r="N340" s="1"/>
      <c r="O340" s="1"/>
      <c r="P340" s="1"/>
      <c r="Q340" s="1"/>
    </row>
    <row r="341" spans="1:17" ht="23.25" customHeight="1">
      <c r="A341" s="84">
        <v>3</v>
      </c>
      <c r="B341" s="84">
        <v>3</v>
      </c>
      <c r="C341" s="75">
        <v>2</v>
      </c>
      <c r="D341" s="76">
        <v>3</v>
      </c>
      <c r="E341" s="77"/>
      <c r="F341" s="146"/>
      <c r="G341" s="79" t="s">
        <v>212</v>
      </c>
      <c r="H341" s="61">
        <v>312</v>
      </c>
      <c r="I341" s="80">
        <f>I342</f>
        <v>0</v>
      </c>
      <c r="J341" s="128">
        <f>J342</f>
        <v>0</v>
      </c>
      <c r="K341" s="81">
        <f>K342</f>
        <v>0</v>
      </c>
      <c r="L341" s="81">
        <f>L342</f>
        <v>0</v>
      </c>
      <c r="M341" s="1"/>
      <c r="N341" s="1"/>
      <c r="O341" s="1"/>
      <c r="P341" s="1"/>
      <c r="Q341" s="1"/>
    </row>
    <row r="342" spans="1:17" ht="13.5" customHeight="1">
      <c r="A342" s="84">
        <v>3</v>
      </c>
      <c r="B342" s="84">
        <v>3</v>
      </c>
      <c r="C342" s="75">
        <v>2</v>
      </c>
      <c r="D342" s="76">
        <v>3</v>
      </c>
      <c r="E342" s="77">
        <v>1</v>
      </c>
      <c r="F342" s="146"/>
      <c r="G342" s="79" t="s">
        <v>212</v>
      </c>
      <c r="H342" s="61">
        <v>313</v>
      </c>
      <c r="I342" s="80">
        <f>I343+I344</f>
        <v>0</v>
      </c>
      <c r="J342" s="80">
        <f>J343+J344</f>
        <v>0</v>
      </c>
      <c r="K342" s="80">
        <f>K343+K344</f>
        <v>0</v>
      </c>
      <c r="L342" s="80">
        <f>L343+L344</f>
        <v>0</v>
      </c>
      <c r="M342" s="1"/>
      <c r="N342" s="1"/>
      <c r="O342" s="1"/>
      <c r="P342" s="1"/>
      <c r="Q342" s="1"/>
    </row>
    <row r="343" spans="1:17" ht="28.5" customHeight="1">
      <c r="A343" s="84">
        <v>3</v>
      </c>
      <c r="B343" s="84">
        <v>3</v>
      </c>
      <c r="C343" s="75">
        <v>2</v>
      </c>
      <c r="D343" s="76">
        <v>3</v>
      </c>
      <c r="E343" s="77">
        <v>1</v>
      </c>
      <c r="F343" s="146">
        <v>1</v>
      </c>
      <c r="G343" s="79" t="s">
        <v>213</v>
      </c>
      <c r="H343" s="61">
        <v>314</v>
      </c>
      <c r="I343" s="197"/>
      <c r="J343" s="197"/>
      <c r="K343" s="197"/>
      <c r="L343" s="209"/>
      <c r="M343" s="1"/>
      <c r="N343" s="1"/>
      <c r="O343" s="1"/>
      <c r="P343" s="1"/>
      <c r="Q343" s="1"/>
    </row>
    <row r="344" spans="1:17" ht="27.75" customHeight="1">
      <c r="A344" s="84">
        <v>3</v>
      </c>
      <c r="B344" s="84">
        <v>3</v>
      </c>
      <c r="C344" s="75">
        <v>2</v>
      </c>
      <c r="D344" s="76">
        <v>3</v>
      </c>
      <c r="E344" s="77">
        <v>1</v>
      </c>
      <c r="F344" s="146">
        <v>2</v>
      </c>
      <c r="G344" s="79" t="s">
        <v>214</v>
      </c>
      <c r="H344" s="61">
        <v>315</v>
      </c>
      <c r="I344" s="87"/>
      <c r="J344" s="87"/>
      <c r="K344" s="87"/>
      <c r="L344" s="87"/>
      <c r="M344" s="1"/>
      <c r="N344" s="1"/>
      <c r="O344" s="1"/>
      <c r="P344" s="1"/>
      <c r="Q344" s="1"/>
    </row>
    <row r="345" spans="1:17">
      <c r="A345" s="84">
        <v>3</v>
      </c>
      <c r="B345" s="84">
        <v>3</v>
      </c>
      <c r="C345" s="75">
        <v>2</v>
      </c>
      <c r="D345" s="76">
        <v>4</v>
      </c>
      <c r="E345" s="76"/>
      <c r="F345" s="78"/>
      <c r="G345" s="79" t="s">
        <v>215</v>
      </c>
      <c r="H345" s="61">
        <v>316</v>
      </c>
      <c r="I345" s="80">
        <f>I346</f>
        <v>0</v>
      </c>
      <c r="J345" s="128">
        <f>J346</f>
        <v>0</v>
      </c>
      <c r="K345" s="81">
        <f>K346</f>
        <v>0</v>
      </c>
      <c r="L345" s="81">
        <f>L346</f>
        <v>0</v>
      </c>
      <c r="M345" s="1"/>
      <c r="N345" s="1"/>
      <c r="O345" s="1"/>
      <c r="P345" s="1"/>
      <c r="Q345" s="1"/>
    </row>
    <row r="346" spans="1:17">
      <c r="A346" s="159">
        <v>3</v>
      </c>
      <c r="B346" s="159">
        <v>3</v>
      </c>
      <c r="C346" s="70">
        <v>2</v>
      </c>
      <c r="D346" s="68">
        <v>4</v>
      </c>
      <c r="E346" s="68">
        <v>1</v>
      </c>
      <c r="F346" s="71"/>
      <c r="G346" s="79" t="s">
        <v>215</v>
      </c>
      <c r="H346" s="61">
        <v>317</v>
      </c>
      <c r="I346" s="127">
        <f>SUM(I347:I348)</f>
        <v>0</v>
      </c>
      <c r="J346" s="132">
        <f>SUM(J347:J348)</f>
        <v>0</v>
      </c>
      <c r="K346" s="133">
        <f>SUM(K347:K348)</f>
        <v>0</v>
      </c>
      <c r="L346" s="133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84">
        <v>3</v>
      </c>
      <c r="B347" s="84">
        <v>3</v>
      </c>
      <c r="C347" s="75">
        <v>2</v>
      </c>
      <c r="D347" s="76">
        <v>4</v>
      </c>
      <c r="E347" s="76">
        <v>1</v>
      </c>
      <c r="F347" s="78">
        <v>1</v>
      </c>
      <c r="G347" s="79" t="s">
        <v>216</v>
      </c>
      <c r="H347" s="61">
        <v>318</v>
      </c>
      <c r="I347" s="87"/>
      <c r="J347" s="87"/>
      <c r="K347" s="87"/>
      <c r="L347" s="87"/>
      <c r="M347" s="1"/>
      <c r="N347" s="1"/>
      <c r="O347" s="1"/>
      <c r="P347" s="1"/>
      <c r="Q347" s="1"/>
    </row>
    <row r="348" spans="1:17">
      <c r="A348" s="84">
        <v>3</v>
      </c>
      <c r="B348" s="84">
        <v>3</v>
      </c>
      <c r="C348" s="75">
        <v>2</v>
      </c>
      <c r="D348" s="76">
        <v>4</v>
      </c>
      <c r="E348" s="76">
        <v>1</v>
      </c>
      <c r="F348" s="78">
        <v>2</v>
      </c>
      <c r="G348" s="79" t="s">
        <v>224</v>
      </c>
      <c r="H348" s="61">
        <v>319</v>
      </c>
      <c r="I348" s="87"/>
      <c r="J348" s="87"/>
      <c r="K348" s="87"/>
      <c r="L348" s="87"/>
      <c r="M348" s="1"/>
      <c r="N348" s="1"/>
      <c r="O348" s="1"/>
      <c r="P348" s="1"/>
      <c r="Q348" s="1"/>
    </row>
    <row r="349" spans="1:17">
      <c r="A349" s="84">
        <v>3</v>
      </c>
      <c r="B349" s="84">
        <v>3</v>
      </c>
      <c r="C349" s="75">
        <v>2</v>
      </c>
      <c r="D349" s="76">
        <v>5</v>
      </c>
      <c r="E349" s="76"/>
      <c r="F349" s="78"/>
      <c r="G349" s="79" t="s">
        <v>218</v>
      </c>
      <c r="H349" s="61">
        <v>320</v>
      </c>
      <c r="I349" s="80">
        <f>I350</f>
        <v>0</v>
      </c>
      <c r="J349" s="128">
        <f t="shared" ref="J349:L350" si="53">J350</f>
        <v>0</v>
      </c>
      <c r="K349" s="81">
        <f t="shared" si="53"/>
        <v>0</v>
      </c>
      <c r="L349" s="81">
        <f t="shared" si="53"/>
        <v>0</v>
      </c>
      <c r="M349" s="1"/>
      <c r="N349" s="1"/>
      <c r="O349" s="1"/>
      <c r="P349" s="1"/>
      <c r="Q349" s="1"/>
    </row>
    <row r="350" spans="1:17">
      <c r="A350" s="159">
        <v>3</v>
      </c>
      <c r="B350" s="159">
        <v>3</v>
      </c>
      <c r="C350" s="70">
        <v>2</v>
      </c>
      <c r="D350" s="68">
        <v>5</v>
      </c>
      <c r="E350" s="68">
        <v>1</v>
      </c>
      <c r="F350" s="71"/>
      <c r="G350" s="79" t="s">
        <v>218</v>
      </c>
      <c r="H350" s="61">
        <v>321</v>
      </c>
      <c r="I350" s="127">
        <f>I351</f>
        <v>0</v>
      </c>
      <c r="J350" s="132">
        <f t="shared" si="53"/>
        <v>0</v>
      </c>
      <c r="K350" s="133">
        <f t="shared" si="53"/>
        <v>0</v>
      </c>
      <c r="L350" s="133">
        <f t="shared" si="53"/>
        <v>0</v>
      </c>
      <c r="M350" s="1"/>
      <c r="N350" s="1"/>
      <c r="O350" s="1"/>
      <c r="P350" s="1"/>
      <c r="Q350" s="1"/>
    </row>
    <row r="351" spans="1:17">
      <c r="A351" s="84">
        <v>3</v>
      </c>
      <c r="B351" s="84">
        <v>3</v>
      </c>
      <c r="C351" s="75">
        <v>2</v>
      </c>
      <c r="D351" s="76">
        <v>5</v>
      </c>
      <c r="E351" s="76">
        <v>1</v>
      </c>
      <c r="F351" s="78">
        <v>1</v>
      </c>
      <c r="G351" s="79" t="s">
        <v>218</v>
      </c>
      <c r="H351" s="61">
        <v>322</v>
      </c>
      <c r="I351" s="197"/>
      <c r="J351" s="197"/>
      <c r="K351" s="197"/>
      <c r="L351" s="209"/>
      <c r="M351" s="1"/>
      <c r="N351" s="1"/>
      <c r="O351" s="1"/>
      <c r="P351" s="1"/>
      <c r="Q351" s="1"/>
    </row>
    <row r="352" spans="1:17" ht="16.5" customHeight="1">
      <c r="A352" s="84">
        <v>3</v>
      </c>
      <c r="B352" s="84">
        <v>3</v>
      </c>
      <c r="C352" s="75">
        <v>2</v>
      </c>
      <c r="D352" s="76">
        <v>6</v>
      </c>
      <c r="E352" s="76"/>
      <c r="F352" s="78"/>
      <c r="G352" s="77" t="s">
        <v>188</v>
      </c>
      <c r="H352" s="61">
        <v>323</v>
      </c>
      <c r="I352" s="80">
        <f>I353</f>
        <v>0</v>
      </c>
      <c r="J352" s="128">
        <f t="shared" ref="I352:L353" si="54">J353</f>
        <v>0</v>
      </c>
      <c r="K352" s="81">
        <f t="shared" si="54"/>
        <v>0</v>
      </c>
      <c r="L352" s="81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84">
        <v>3</v>
      </c>
      <c r="B353" s="84">
        <v>3</v>
      </c>
      <c r="C353" s="75">
        <v>2</v>
      </c>
      <c r="D353" s="76">
        <v>6</v>
      </c>
      <c r="E353" s="76">
        <v>1</v>
      </c>
      <c r="F353" s="78"/>
      <c r="G353" s="77" t="s">
        <v>188</v>
      </c>
      <c r="H353" s="61">
        <v>324</v>
      </c>
      <c r="I353" s="80">
        <f t="shared" si="54"/>
        <v>0</v>
      </c>
      <c r="J353" s="128">
        <f t="shared" si="54"/>
        <v>0</v>
      </c>
      <c r="K353" s="81">
        <f t="shared" si="54"/>
        <v>0</v>
      </c>
      <c r="L353" s="81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94">
        <v>3</v>
      </c>
      <c r="B354" s="94">
        <v>3</v>
      </c>
      <c r="C354" s="95">
        <v>2</v>
      </c>
      <c r="D354" s="96">
        <v>6</v>
      </c>
      <c r="E354" s="96">
        <v>1</v>
      </c>
      <c r="F354" s="98">
        <v>1</v>
      </c>
      <c r="G354" s="97" t="s">
        <v>188</v>
      </c>
      <c r="H354" s="61">
        <v>325</v>
      </c>
      <c r="I354" s="197"/>
      <c r="J354" s="197"/>
      <c r="K354" s="197"/>
      <c r="L354" s="209"/>
      <c r="M354" s="1"/>
      <c r="N354" s="1"/>
      <c r="O354" s="1"/>
      <c r="P354" s="1"/>
      <c r="Q354" s="1"/>
    </row>
    <row r="355" spans="1:17" ht="15" customHeight="1">
      <c r="A355" s="84">
        <v>3</v>
      </c>
      <c r="B355" s="84">
        <v>3</v>
      </c>
      <c r="C355" s="75">
        <v>2</v>
      </c>
      <c r="D355" s="76">
        <v>7</v>
      </c>
      <c r="E355" s="76"/>
      <c r="F355" s="78"/>
      <c r="G355" s="79" t="s">
        <v>220</v>
      </c>
      <c r="H355" s="61">
        <v>326</v>
      </c>
      <c r="I355" s="80">
        <f>I356</f>
        <v>0</v>
      </c>
      <c r="J355" s="128">
        <f t="shared" ref="J355:L355" si="55">J356</f>
        <v>0</v>
      </c>
      <c r="K355" s="81">
        <f t="shared" si="55"/>
        <v>0</v>
      </c>
      <c r="L355" s="81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94">
        <v>3</v>
      </c>
      <c r="B356" s="94">
        <v>3</v>
      </c>
      <c r="C356" s="95">
        <v>2</v>
      </c>
      <c r="D356" s="96">
        <v>7</v>
      </c>
      <c r="E356" s="96">
        <v>1</v>
      </c>
      <c r="F356" s="98"/>
      <c r="G356" s="79" t="s">
        <v>220</v>
      </c>
      <c r="H356" s="61">
        <v>327</v>
      </c>
      <c r="I356" s="80">
        <f>SUM(I357:I358)</f>
        <v>0</v>
      </c>
      <c r="J356" s="80">
        <f t="shared" ref="J356:L356" si="56">SUM(J357:J358)</f>
        <v>0</v>
      </c>
      <c r="K356" s="80">
        <f t="shared" si="56"/>
        <v>0</v>
      </c>
      <c r="L356" s="80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101">
        <v>3</v>
      </c>
      <c r="B357" s="101">
        <v>3</v>
      </c>
      <c r="C357" s="102">
        <v>2</v>
      </c>
      <c r="D357" s="103">
        <v>7</v>
      </c>
      <c r="E357" s="103">
        <v>1</v>
      </c>
      <c r="F357" s="106">
        <v>1</v>
      </c>
      <c r="G357" s="119" t="s">
        <v>221</v>
      </c>
      <c r="H357" s="61">
        <v>328</v>
      </c>
      <c r="I357" s="197"/>
      <c r="J357" s="197"/>
      <c r="K357" s="197"/>
      <c r="L357" s="209"/>
      <c r="M357" s="1"/>
      <c r="N357" s="1"/>
      <c r="O357" s="1"/>
      <c r="P357" s="1"/>
      <c r="Q357" s="1"/>
    </row>
    <row r="358" spans="1:17" ht="30" customHeight="1">
      <c r="A358" s="120">
        <v>3</v>
      </c>
      <c r="B358" s="120">
        <v>3</v>
      </c>
      <c r="C358" s="121">
        <v>2</v>
      </c>
      <c r="D358" s="122">
        <v>7</v>
      </c>
      <c r="E358" s="122">
        <v>1</v>
      </c>
      <c r="F358" s="123">
        <v>2</v>
      </c>
      <c r="G358" s="119" t="s">
        <v>222</v>
      </c>
      <c r="H358" s="61">
        <v>329</v>
      </c>
      <c r="I358" s="87"/>
      <c r="J358" s="87"/>
      <c r="K358" s="87"/>
      <c r="L358" s="87"/>
      <c r="M358" s="1"/>
      <c r="N358" s="1"/>
      <c r="O358" s="1"/>
      <c r="P358" s="1"/>
      <c r="Q358" s="1"/>
    </row>
    <row r="359" spans="1:17" ht="18.75" customHeight="1">
      <c r="A359" s="213"/>
      <c r="B359" s="213"/>
      <c r="C359" s="214"/>
      <c r="D359" s="215"/>
      <c r="E359" s="216"/>
      <c r="F359" s="217"/>
      <c r="G359" s="218" t="s">
        <v>225</v>
      </c>
      <c r="H359" s="61">
        <v>330</v>
      </c>
      <c r="I359" s="219">
        <f>SUM(I30+I176)</f>
        <v>4500</v>
      </c>
      <c r="J359" s="219">
        <f>SUM(J30+J176)</f>
        <v>4500</v>
      </c>
      <c r="K359" s="219">
        <f>SUM(K30+K176)</f>
        <v>4500</v>
      </c>
      <c r="L359" s="219">
        <f>SUM(L30+L176)</f>
        <v>4500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4"/>
      <c r="H360" s="61"/>
      <c r="I360" s="220"/>
      <c r="J360" s="221"/>
      <c r="K360" s="221"/>
      <c r="L360" s="221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22"/>
      <c r="E361" s="222"/>
      <c r="F361" s="223"/>
      <c r="G361" s="268" t="s">
        <v>278</v>
      </c>
      <c r="H361" s="224"/>
      <c r="I361" s="225"/>
      <c r="J361" s="221"/>
      <c r="K361" s="269" t="s">
        <v>279</v>
      </c>
      <c r="L361" s="225"/>
      <c r="M361" s="1"/>
      <c r="N361" s="1"/>
      <c r="O361" s="1"/>
      <c r="P361" s="1"/>
      <c r="Q361" s="1"/>
    </row>
    <row r="362" spans="1:17" ht="18.75">
      <c r="A362" s="226"/>
      <c r="B362" s="227"/>
      <c r="C362" s="227"/>
      <c r="D362" s="228" t="s">
        <v>226</v>
      </c>
      <c r="E362" s="229"/>
      <c r="F362" s="229"/>
      <c r="G362" s="229"/>
      <c r="H362" s="230"/>
      <c r="I362" s="266" t="s">
        <v>227</v>
      </c>
      <c r="J362" s="1"/>
      <c r="K362" s="389" t="s">
        <v>228</v>
      </c>
      <c r="L362" s="389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32"/>
      <c r="J363" s="1"/>
      <c r="K363" s="232"/>
      <c r="L363" s="232"/>
      <c r="M363" s="1"/>
      <c r="N363" s="1"/>
      <c r="O363" s="1"/>
      <c r="P363" s="1"/>
      <c r="Q363" s="1"/>
    </row>
    <row r="364" spans="1:17" ht="15.75">
      <c r="B364" s="1"/>
      <c r="C364" s="1"/>
      <c r="D364" s="222"/>
      <c r="E364" s="222"/>
      <c r="F364" s="223"/>
      <c r="G364" s="222" t="s">
        <v>263</v>
      </c>
      <c r="H364" s="1"/>
      <c r="I364" s="232"/>
      <c r="J364" s="1"/>
      <c r="K364" s="269" t="s">
        <v>266</v>
      </c>
      <c r="L364" s="233"/>
      <c r="M364" s="1"/>
      <c r="N364" s="1"/>
      <c r="O364" s="1"/>
      <c r="P364" s="1"/>
      <c r="Q364" s="1"/>
    </row>
    <row r="365" spans="1:17" ht="26.25" customHeight="1">
      <c r="A365" s="234"/>
      <c r="B365" s="264"/>
      <c r="C365" s="264"/>
      <c r="D365" s="390" t="s">
        <v>229</v>
      </c>
      <c r="E365" s="391"/>
      <c r="F365" s="391"/>
      <c r="G365" s="391"/>
      <c r="H365" s="235"/>
      <c r="I365" s="236" t="s">
        <v>227</v>
      </c>
      <c r="J365" s="264"/>
      <c r="K365" s="389" t="s">
        <v>228</v>
      </c>
      <c r="L365" s="389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 s="9" customFormat="1">
      <c r="P369" s="1"/>
    </row>
    <row r="370" spans="7:16" s="9" customFormat="1">
      <c r="P370" s="1"/>
    </row>
    <row r="371" spans="7:16" s="9" customFormat="1">
      <c r="G371" s="234"/>
      <c r="P371" s="1"/>
    </row>
    <row r="372" spans="7:16" s="9" customFormat="1">
      <c r="P372" s="1"/>
    </row>
    <row r="373" spans="7:16" s="9" customFormat="1">
      <c r="P373" s="1"/>
    </row>
    <row r="374" spans="7:16" s="9" customFormat="1">
      <c r="P374" s="1"/>
    </row>
    <row r="375" spans="7:16" s="9" customFormat="1">
      <c r="P375" s="1"/>
    </row>
    <row r="376" spans="7:16" s="9" customFormat="1">
      <c r="P376" s="1"/>
    </row>
    <row r="377" spans="7:16" s="9" customFormat="1">
      <c r="P377" s="1"/>
    </row>
    <row r="378" spans="7:16" s="9" customFormat="1">
      <c r="P378" s="1"/>
    </row>
    <row r="379" spans="7:16" s="9" customFormat="1">
      <c r="P379" s="1"/>
    </row>
    <row r="380" spans="7:16" s="9" customFormat="1">
      <c r="P380" s="1"/>
    </row>
    <row r="381" spans="7:16" s="9" customFormat="1">
      <c r="P381" s="1"/>
    </row>
    <row r="382" spans="7:16" s="9" customFormat="1">
      <c r="P382" s="1"/>
    </row>
    <row r="383" spans="7:16" s="9" customFormat="1">
      <c r="P383" s="1"/>
    </row>
    <row r="384" spans="7:16" s="9" customFormat="1">
      <c r="P384" s="1"/>
    </row>
    <row r="385" spans="16:16" s="9" customFormat="1">
      <c r="P385" s="1"/>
    </row>
    <row r="386" spans="16:16" s="9" customFormat="1">
      <c r="P386" s="1"/>
    </row>
    <row r="387" spans="16:16" s="9" customFormat="1">
      <c r="P387" s="1"/>
    </row>
    <row r="388" spans="16:16" s="9" customFormat="1">
      <c r="P388" s="1"/>
    </row>
    <row r="389" spans="16:16" s="9" customFormat="1">
      <c r="P389" s="1"/>
    </row>
    <row r="390" spans="16:16" s="9" customFormat="1">
      <c r="P390" s="1"/>
    </row>
    <row r="391" spans="16:16" s="9" customFormat="1">
      <c r="P391" s="1"/>
    </row>
    <row r="392" spans="16:16" s="9" customFormat="1">
      <c r="P392" s="1"/>
    </row>
    <row r="393" spans="16:16" s="9" customFormat="1">
      <c r="P393" s="1"/>
    </row>
    <row r="394" spans="16:16" s="9" customFormat="1">
      <c r="P394" s="1"/>
    </row>
    <row r="395" spans="16:16" s="9" customFormat="1">
      <c r="P395" s="1"/>
    </row>
    <row r="396" spans="16:16" s="9" customFormat="1">
      <c r="P396" s="1"/>
    </row>
    <row r="397" spans="16:16" s="9" customFormat="1">
      <c r="P397" s="1"/>
    </row>
    <row r="398" spans="16:16" s="9" customFormat="1">
      <c r="P398" s="1"/>
    </row>
    <row r="399" spans="16:16" s="9" customFormat="1">
      <c r="P399" s="1"/>
    </row>
    <row r="400" spans="16:16" s="9" customFormat="1">
      <c r="P400" s="1"/>
    </row>
    <row r="401" spans="16:16" s="9" customFormat="1">
      <c r="P401" s="1"/>
    </row>
    <row r="402" spans="16:16" s="9" customFormat="1">
      <c r="P402" s="1"/>
    </row>
    <row r="403" spans="16:16" s="9" customFormat="1">
      <c r="P403" s="1"/>
    </row>
    <row r="404" spans="16:16" s="9" customFormat="1">
      <c r="P404" s="1"/>
    </row>
    <row r="405" spans="16:16" s="9" customFormat="1">
      <c r="P405" s="1"/>
    </row>
    <row r="406" spans="16:16" s="9" customFormat="1">
      <c r="P406" s="1"/>
    </row>
    <row r="407" spans="16:16" s="9" customFormat="1">
      <c r="P407" s="1"/>
    </row>
    <row r="408" spans="16:16" s="9" customFormat="1">
      <c r="P408" s="1"/>
    </row>
    <row r="409" spans="16:16" s="9" customFormat="1">
      <c r="P409" s="1"/>
    </row>
    <row r="410" spans="16:16" s="9" customFormat="1">
      <c r="P410" s="1"/>
    </row>
    <row r="411" spans="16:16" s="9" customFormat="1">
      <c r="P411" s="1"/>
    </row>
    <row r="412" spans="16:16" s="9" customFormat="1">
      <c r="P412" s="1"/>
    </row>
    <row r="413" spans="16:16" s="9" customFormat="1">
      <c r="P413" s="1"/>
    </row>
    <row r="414" spans="16:16" s="9" customFormat="1">
      <c r="P414" s="1"/>
    </row>
    <row r="415" spans="16:16" s="9" customFormat="1">
      <c r="P415" s="1"/>
    </row>
    <row r="416" spans="16:16" s="9" customFormat="1">
      <c r="P416" s="1"/>
    </row>
    <row r="417" spans="16:16" s="9" customFormat="1">
      <c r="P417" s="1"/>
    </row>
    <row r="418" spans="16:16" s="9" customFormat="1">
      <c r="P418" s="1"/>
    </row>
    <row r="419" spans="16:16" s="9" customFormat="1">
      <c r="P419" s="1"/>
    </row>
    <row r="420" spans="16:16" s="9" customFormat="1">
      <c r="P420" s="1"/>
    </row>
    <row r="421" spans="16:16" s="9" customFormat="1">
      <c r="P421" s="1"/>
    </row>
    <row r="422" spans="16:16" s="9" customFormat="1">
      <c r="P422" s="1"/>
    </row>
    <row r="423" spans="16:16" s="9" customFormat="1">
      <c r="P423" s="1"/>
    </row>
    <row r="424" spans="16:16" s="9" customFormat="1">
      <c r="P424" s="1"/>
    </row>
    <row r="425" spans="16:16" s="9" customFormat="1">
      <c r="P425" s="1"/>
    </row>
    <row r="426" spans="16:16" s="9" customFormat="1">
      <c r="P426" s="1"/>
    </row>
    <row r="427" spans="16:16" s="9" customFormat="1">
      <c r="P427" s="1"/>
    </row>
    <row r="428" spans="16:16" s="9" customFormat="1">
      <c r="P428" s="1"/>
    </row>
    <row r="429" spans="16:16" s="9" customFormat="1">
      <c r="P429" s="1"/>
    </row>
    <row r="430" spans="16:16" s="9" customFormat="1">
      <c r="P430" s="1"/>
    </row>
    <row r="431" spans="16:16" s="9" customFormat="1">
      <c r="P431" s="1"/>
    </row>
    <row r="432" spans="16:16" s="9" customFormat="1">
      <c r="P432" s="1"/>
    </row>
    <row r="433" spans="16:16" s="9" customFormat="1">
      <c r="P433" s="1"/>
    </row>
    <row r="434" spans="16:16" s="9" customFormat="1">
      <c r="P434" s="1"/>
    </row>
    <row r="435" spans="16:16" s="9" customFormat="1">
      <c r="P435" s="1"/>
    </row>
    <row r="436" spans="16:16" s="9" customFormat="1">
      <c r="P436" s="1"/>
    </row>
    <row r="437" spans="16:16" s="9" customFormat="1">
      <c r="P437" s="1"/>
    </row>
    <row r="438" spans="16:16" s="9" customFormat="1">
      <c r="P438" s="1"/>
    </row>
    <row r="439" spans="16:16" s="9" customFormat="1">
      <c r="P439" s="1"/>
    </row>
    <row r="440" spans="16:16" s="9" customFormat="1">
      <c r="P440" s="1"/>
    </row>
    <row r="441" spans="16:16" s="9" customFormat="1">
      <c r="P441" s="1"/>
    </row>
    <row r="442" spans="16:16" s="9" customFormat="1">
      <c r="P442" s="1"/>
    </row>
    <row r="443" spans="16:16" s="9" customFormat="1">
      <c r="P443" s="1"/>
    </row>
    <row r="444" spans="16:16" s="9" customFormat="1">
      <c r="P444" s="1"/>
    </row>
    <row r="445" spans="16:16" s="9" customFormat="1">
      <c r="P445" s="1"/>
    </row>
    <row r="446" spans="16:16" s="9" customFormat="1">
      <c r="P446" s="1"/>
    </row>
    <row r="447" spans="16:16" s="9" customFormat="1">
      <c r="P447" s="1"/>
    </row>
    <row r="448" spans="16:16" s="9" customFormat="1">
      <c r="P448" s="1"/>
    </row>
    <row r="449" spans="16:16" s="9" customFormat="1">
      <c r="P449" s="1"/>
    </row>
    <row r="450" spans="16:16" s="9" customFormat="1">
      <c r="P450" s="1"/>
    </row>
    <row r="451" spans="16:16" s="9" customFormat="1">
      <c r="P451" s="1"/>
    </row>
    <row r="452" spans="16:16" s="9" customFormat="1">
      <c r="P452" s="1"/>
    </row>
    <row r="453" spans="16:16" s="9" customFormat="1">
      <c r="P453" s="1"/>
    </row>
    <row r="454" spans="16:16" s="9" customFormat="1">
      <c r="P454" s="1"/>
    </row>
    <row r="455" spans="16:16" s="9" customFormat="1">
      <c r="P455" s="1"/>
    </row>
    <row r="456" spans="16:16" s="9" customFormat="1">
      <c r="P456" s="1"/>
    </row>
    <row r="457" spans="16:16" s="9" customFormat="1">
      <c r="P457" s="1"/>
    </row>
    <row r="458" spans="16:16" s="9" customFormat="1">
      <c r="P458" s="1"/>
    </row>
    <row r="459" spans="16:16" s="9" customFormat="1">
      <c r="P459" s="1"/>
    </row>
    <row r="460" spans="16:16" s="9" customFormat="1">
      <c r="P460" s="1"/>
    </row>
    <row r="461" spans="16:16" s="9" customFormat="1">
      <c r="P461" s="1"/>
    </row>
    <row r="462" spans="16:16" s="9" customFormat="1">
      <c r="P462" s="1"/>
    </row>
    <row r="463" spans="16:16" s="9" customFormat="1">
      <c r="P463" s="1"/>
    </row>
    <row r="464" spans="16:16" s="9" customFormat="1">
      <c r="P464" s="1"/>
    </row>
    <row r="465" spans="16:16" s="9" customFormat="1">
      <c r="P465" s="1"/>
    </row>
    <row r="466" spans="16:16" s="9" customFormat="1">
      <c r="P466" s="1"/>
    </row>
    <row r="467" spans="16:16" s="9" customFormat="1">
      <c r="P467" s="1"/>
    </row>
    <row r="468" spans="16:16" s="9" customFormat="1">
      <c r="P468" s="1"/>
    </row>
    <row r="469" spans="16:16" s="9" customFormat="1">
      <c r="P469" s="1"/>
    </row>
    <row r="470" spans="16:16" s="9" customFormat="1">
      <c r="P470" s="1"/>
    </row>
    <row r="471" spans="16:16" s="9" customFormat="1">
      <c r="P471" s="1"/>
    </row>
    <row r="472" spans="16:16" s="9" customFormat="1">
      <c r="P472" s="1"/>
    </row>
    <row r="473" spans="16:16" s="9" customFormat="1">
      <c r="P473" s="1"/>
    </row>
    <row r="474" spans="16:16" s="9" customFormat="1">
      <c r="P474" s="1"/>
    </row>
    <row r="475" spans="16:16" s="9" customFormat="1">
      <c r="P475" s="1"/>
    </row>
    <row r="476" spans="16:16" s="9" customFormat="1">
      <c r="P476" s="1"/>
    </row>
    <row r="477" spans="16:16" s="9" customFormat="1">
      <c r="P477" s="1"/>
    </row>
    <row r="478" spans="16:16" s="9" customFormat="1">
      <c r="P478" s="1"/>
    </row>
    <row r="479" spans="16:16" s="9" customFormat="1">
      <c r="P479" s="1"/>
    </row>
    <row r="480" spans="16:16" s="9" customFormat="1">
      <c r="P480" s="1"/>
    </row>
    <row r="481" spans="16:16" s="9" customFormat="1">
      <c r="P481" s="1"/>
    </row>
    <row r="482" spans="16:16" s="9" customFormat="1">
      <c r="P482" s="1"/>
    </row>
    <row r="483" spans="16:16" s="9" customFormat="1">
      <c r="P483" s="1"/>
    </row>
    <row r="484" spans="16:16" s="9" customFormat="1">
      <c r="P484" s="1"/>
    </row>
    <row r="485" spans="16:16" s="9" customFormat="1">
      <c r="P485" s="1"/>
    </row>
    <row r="486" spans="16:16" s="9" customFormat="1">
      <c r="P486" s="1"/>
    </row>
    <row r="487" spans="16:16" s="9" customFormat="1">
      <c r="P487" s="1"/>
    </row>
    <row r="488" spans="16:16" s="9" customFormat="1">
      <c r="P488" s="1"/>
    </row>
    <row r="489" spans="16:16" s="9" customFormat="1">
      <c r="P489" s="1"/>
    </row>
    <row r="490" spans="16:16" s="9" customFormat="1">
      <c r="P490" s="1"/>
    </row>
    <row r="491" spans="16:16" s="9" customFormat="1">
      <c r="P491" s="1"/>
    </row>
    <row r="492" spans="16:16" s="9" customFormat="1">
      <c r="P492" s="1"/>
    </row>
    <row r="493" spans="16:16" s="9" customFormat="1">
      <c r="P493" s="1"/>
    </row>
    <row r="494" spans="16:16" s="9" customFormat="1">
      <c r="P494" s="1"/>
    </row>
    <row r="495" spans="16:16" s="9" customFormat="1">
      <c r="P495" s="1"/>
    </row>
    <row r="496" spans="16:16" s="9" customFormat="1">
      <c r="P496" s="1"/>
    </row>
    <row r="497" spans="16:16" s="9" customFormat="1">
      <c r="P497" s="1"/>
    </row>
    <row r="498" spans="16:16" s="9" customFormat="1">
      <c r="P498" s="1"/>
    </row>
    <row r="499" spans="16:16" s="9" customFormat="1">
      <c r="P499" s="1"/>
    </row>
    <row r="500" spans="16:16" s="9" customFormat="1">
      <c r="P500" s="1"/>
    </row>
    <row r="501" spans="16:16" s="9" customFormat="1">
      <c r="P501" s="1"/>
    </row>
    <row r="502" spans="16:16" s="9" customFormat="1">
      <c r="P502" s="1"/>
    </row>
    <row r="503" spans="16:16" s="9" customFormat="1">
      <c r="P503" s="1"/>
    </row>
    <row r="504" spans="16:16" s="9" customFormat="1">
      <c r="P504" s="1"/>
    </row>
    <row r="505" spans="16:16" s="9" customFormat="1">
      <c r="P505" s="1"/>
    </row>
    <row r="506" spans="16:16" s="9" customFormat="1">
      <c r="P506" s="1"/>
    </row>
    <row r="507" spans="16:16" s="9" customFormat="1">
      <c r="P507" s="1"/>
    </row>
    <row r="508" spans="16:16" s="9" customFormat="1">
      <c r="P508" s="1"/>
    </row>
    <row r="509" spans="16:16" s="9" customFormat="1">
      <c r="P509" s="1"/>
    </row>
    <row r="510" spans="16:16" s="9" customFormat="1">
      <c r="P510" s="1"/>
    </row>
    <row r="511" spans="16:16" s="9" customFormat="1">
      <c r="P511" s="1"/>
    </row>
    <row r="512" spans="16:16" s="9" customFormat="1">
      <c r="P512" s="1"/>
    </row>
    <row r="513" spans="16:16" s="9" customFormat="1">
      <c r="P513" s="1"/>
    </row>
    <row r="514" spans="16:16" s="9" customFormat="1">
      <c r="P514" s="1"/>
    </row>
    <row r="515" spans="16:16" s="9" customFormat="1">
      <c r="P515" s="1"/>
    </row>
    <row r="516" spans="16:16" s="9" customFormat="1">
      <c r="P516" s="1"/>
    </row>
    <row r="517" spans="16:16" s="9" customFormat="1">
      <c r="P517" s="1"/>
    </row>
    <row r="518" spans="16:16" s="9" customFormat="1">
      <c r="P518" s="1"/>
    </row>
    <row r="519" spans="16:16" s="9" customFormat="1">
      <c r="P519" s="1"/>
    </row>
    <row r="520" spans="16:16" s="9" customFormat="1">
      <c r="P520" s="1"/>
    </row>
    <row r="521" spans="16:16" s="9" customFormat="1">
      <c r="P521" s="1"/>
    </row>
    <row r="522" spans="16:16" s="9" customFormat="1">
      <c r="P522" s="1"/>
    </row>
    <row r="523" spans="16:16" s="9" customFormat="1">
      <c r="P523" s="1"/>
    </row>
    <row r="524" spans="16:16" s="9" customFormat="1">
      <c r="P524" s="1"/>
    </row>
    <row r="525" spans="16:16" s="9" customFormat="1">
      <c r="P525" s="1"/>
    </row>
    <row r="526" spans="16:16" s="9" customFormat="1">
      <c r="P526" s="1"/>
    </row>
    <row r="527" spans="16:16" s="9" customFormat="1">
      <c r="P527" s="1"/>
    </row>
    <row r="528" spans="16:16" s="9" customFormat="1">
      <c r="P528" s="1"/>
    </row>
    <row r="529" spans="16:16" s="9" customFormat="1">
      <c r="P529" s="1"/>
    </row>
    <row r="530" spans="16:16" s="9" customFormat="1">
      <c r="P530" s="1"/>
    </row>
    <row r="531" spans="16:16" s="9" customFormat="1">
      <c r="P531" s="1"/>
    </row>
    <row r="532" spans="16:16" s="9" customFormat="1">
      <c r="P532" s="1"/>
    </row>
    <row r="533" spans="16:16" s="9" customFormat="1">
      <c r="P533" s="1"/>
    </row>
    <row r="534" spans="16:16" s="9" customFormat="1">
      <c r="P534" s="1"/>
    </row>
    <row r="535" spans="16:16" s="9" customFormat="1">
      <c r="P535" s="1"/>
    </row>
    <row r="536" spans="16:16" s="9" customFormat="1">
      <c r="P536" s="1"/>
    </row>
    <row r="537" spans="16:16" s="9" customFormat="1">
      <c r="P537" s="1"/>
    </row>
    <row r="538" spans="16:16" s="9" customFormat="1">
      <c r="P538" s="1"/>
    </row>
    <row r="539" spans="16:16" s="9" customFormat="1">
      <c r="P539" s="1"/>
    </row>
    <row r="540" spans="16:16" s="9" customFormat="1">
      <c r="P540" s="1"/>
    </row>
    <row r="541" spans="16:16" s="9" customFormat="1">
      <c r="P541" s="1"/>
    </row>
    <row r="542" spans="16:16" s="9" customFormat="1">
      <c r="P542" s="1"/>
    </row>
    <row r="543" spans="16:16" s="9" customFormat="1">
      <c r="P543" s="1"/>
    </row>
    <row r="544" spans="16:16" s="9" customFormat="1">
      <c r="P544" s="1"/>
    </row>
    <row r="545" spans="16:16" s="9" customFormat="1">
      <c r="P545" s="1"/>
    </row>
    <row r="546" spans="16:16" s="9" customFormat="1">
      <c r="P546" s="1"/>
    </row>
    <row r="547" spans="16:16" s="9" customFormat="1">
      <c r="P547" s="1"/>
    </row>
    <row r="548" spans="16:16" s="9" customFormat="1">
      <c r="P548" s="1"/>
    </row>
    <row r="549" spans="16:16" s="9" customFormat="1">
      <c r="P549" s="1"/>
    </row>
    <row r="550" spans="16:16" s="9" customFormat="1">
      <c r="P550" s="1"/>
    </row>
    <row r="551" spans="16:16" s="9" customFormat="1">
      <c r="P551" s="1"/>
    </row>
    <row r="552" spans="16:16" s="9" customFormat="1">
      <c r="P552" s="1"/>
    </row>
    <row r="553" spans="16:16" s="9" customFormat="1">
      <c r="P553" s="1"/>
    </row>
    <row r="554" spans="16:16" s="9" customFormat="1">
      <c r="P554" s="1"/>
    </row>
    <row r="555" spans="16:16" s="9" customFormat="1">
      <c r="P555" s="1"/>
    </row>
    <row r="556" spans="16:16" s="9" customFormat="1">
      <c r="P556" s="1"/>
    </row>
    <row r="557" spans="16:16" s="9" customFormat="1">
      <c r="P557" s="1"/>
    </row>
    <row r="558" spans="16:16" s="9" customFormat="1">
      <c r="P558" s="1"/>
    </row>
    <row r="559" spans="16:16" s="9" customFormat="1">
      <c r="P559" s="1"/>
    </row>
    <row r="560" spans="16:16" s="9" customFormat="1">
      <c r="P560" s="1"/>
    </row>
    <row r="561" spans="16:16" s="9" customFormat="1">
      <c r="P561" s="1"/>
    </row>
    <row r="562" spans="16:16" s="9" customFormat="1">
      <c r="P562" s="1"/>
    </row>
    <row r="563" spans="16:16" s="9" customFormat="1">
      <c r="P563" s="1"/>
    </row>
    <row r="564" spans="16:16" s="9" customFormat="1">
      <c r="P564" s="1"/>
    </row>
    <row r="565" spans="16:16" s="9" customFormat="1">
      <c r="P565" s="1"/>
    </row>
    <row r="566" spans="16:16" s="9" customFormat="1">
      <c r="P566" s="1"/>
    </row>
    <row r="567" spans="16:16" s="9" customFormat="1">
      <c r="P567" s="1"/>
    </row>
    <row r="568" spans="16:16" s="9" customFormat="1">
      <c r="P568" s="1"/>
    </row>
    <row r="569" spans="16:16" s="9" customFormat="1">
      <c r="P569" s="1"/>
    </row>
    <row r="570" spans="16:16" s="9" customFormat="1">
      <c r="P570" s="1"/>
    </row>
    <row r="571" spans="16:16" s="9" customFormat="1">
      <c r="P571" s="1"/>
    </row>
    <row r="572" spans="16:16" s="9" customFormat="1">
      <c r="P572" s="1"/>
    </row>
    <row r="573" spans="16:16" s="9" customFormat="1">
      <c r="P573" s="1"/>
    </row>
    <row r="574" spans="16:16" s="9" customFormat="1">
      <c r="P574" s="1"/>
    </row>
    <row r="575" spans="16:16" s="9" customFormat="1">
      <c r="P575" s="1"/>
    </row>
    <row r="576" spans="16:16" s="9" customFormat="1">
      <c r="P576" s="1"/>
    </row>
    <row r="577" spans="16:16" s="9" customFormat="1">
      <c r="P577" s="1"/>
    </row>
    <row r="578" spans="16:16" s="9" customFormat="1">
      <c r="P578" s="1"/>
    </row>
    <row r="579" spans="16:16" s="9" customFormat="1">
      <c r="P579" s="1"/>
    </row>
    <row r="580" spans="16:16" s="9" customFormat="1">
      <c r="P580" s="1"/>
    </row>
    <row r="581" spans="16:16" s="9" customFormat="1">
      <c r="P581" s="1"/>
    </row>
    <row r="582" spans="16:16" s="9" customFormat="1">
      <c r="P582" s="1"/>
    </row>
    <row r="583" spans="16:16" s="9" customFormat="1">
      <c r="P583" s="1"/>
    </row>
    <row r="584" spans="16:16" s="9" customFormat="1">
      <c r="P584" s="1"/>
    </row>
    <row r="585" spans="16:16" s="9" customFormat="1">
      <c r="P585" s="1"/>
    </row>
    <row r="586" spans="16:16" s="9" customFormat="1">
      <c r="P586" s="1"/>
    </row>
    <row r="587" spans="16:16" s="9" customFormat="1">
      <c r="P587" s="1"/>
    </row>
    <row r="588" spans="16:16" s="9" customFormat="1">
      <c r="P588" s="1"/>
    </row>
    <row r="589" spans="16:16" s="9" customFormat="1">
      <c r="P589" s="1"/>
    </row>
    <row r="590" spans="16:16" s="9" customFormat="1">
      <c r="P590" s="1"/>
    </row>
    <row r="591" spans="16:16" s="9" customFormat="1">
      <c r="P591" s="1"/>
    </row>
    <row r="592" spans="16:16" s="9" customFormat="1">
      <c r="P592" s="1"/>
    </row>
    <row r="593" spans="16:16" s="9" customFormat="1">
      <c r="P593" s="1"/>
    </row>
    <row r="594" spans="16:16" s="9" customFormat="1">
      <c r="P594" s="1"/>
    </row>
    <row r="595" spans="16:16" s="9" customFormat="1">
      <c r="P595" s="1"/>
    </row>
    <row r="596" spans="16:16" s="9" customFormat="1">
      <c r="P596" s="1"/>
    </row>
    <row r="597" spans="16:16" s="9" customFormat="1">
      <c r="P597" s="1"/>
    </row>
    <row r="598" spans="16:16" s="9" customFormat="1">
      <c r="P598" s="1"/>
    </row>
    <row r="599" spans="16:16" s="9" customFormat="1">
      <c r="P599" s="1"/>
    </row>
    <row r="600" spans="16:16" s="9" customFormat="1">
      <c r="P600" s="1"/>
    </row>
    <row r="601" spans="16:16" s="9" customFormat="1">
      <c r="P601" s="1"/>
    </row>
    <row r="602" spans="16:16" s="9" customFormat="1">
      <c r="P602" s="1"/>
    </row>
    <row r="603" spans="16:16" s="9" customFormat="1">
      <c r="P603" s="1"/>
    </row>
    <row r="604" spans="16:16" s="9" customFormat="1">
      <c r="P604" s="1"/>
    </row>
    <row r="605" spans="16:16" s="9" customFormat="1">
      <c r="P605" s="1"/>
    </row>
    <row r="606" spans="16:16" s="9" customFormat="1">
      <c r="P606" s="1"/>
    </row>
    <row r="607" spans="16:16" s="9" customFormat="1">
      <c r="P607" s="1"/>
    </row>
    <row r="608" spans="16:16" s="9" customFormat="1">
      <c r="P608" s="1"/>
    </row>
    <row r="609" spans="16:16" s="9" customFormat="1">
      <c r="P609" s="1"/>
    </row>
    <row r="610" spans="16:16" s="9" customFormat="1">
      <c r="P610" s="1"/>
    </row>
    <row r="611" spans="16:16" s="9" customFormat="1">
      <c r="P611" s="1"/>
    </row>
    <row r="612" spans="16:16" s="9" customFormat="1">
      <c r="P612" s="1"/>
    </row>
    <row r="613" spans="16:16" s="9" customFormat="1">
      <c r="P613" s="1"/>
    </row>
    <row r="614" spans="16:16" s="9" customFormat="1">
      <c r="P614" s="1"/>
    </row>
    <row r="615" spans="16:16" s="9" customFormat="1">
      <c r="P615" s="1"/>
    </row>
    <row r="616" spans="16:16" s="9" customFormat="1">
      <c r="P616" s="1"/>
    </row>
    <row r="617" spans="16:16" s="9" customFormat="1">
      <c r="P617" s="1"/>
    </row>
    <row r="618" spans="16:16" s="9" customFormat="1">
      <c r="P618" s="1"/>
    </row>
    <row r="619" spans="16:16" s="9" customFormat="1">
      <c r="P619" s="1"/>
    </row>
    <row r="620" spans="16:16" s="9" customFormat="1">
      <c r="P620" s="1"/>
    </row>
    <row r="621" spans="16:16" s="9" customFormat="1">
      <c r="P621" s="1"/>
    </row>
    <row r="622" spans="16:16" s="9" customFormat="1">
      <c r="P622" s="1"/>
    </row>
    <row r="623" spans="16:16" s="9" customFormat="1">
      <c r="P623" s="1"/>
    </row>
    <row r="624" spans="16:16" s="9" customFormat="1">
      <c r="P624" s="1"/>
    </row>
    <row r="625" spans="16:16" s="9" customFormat="1">
      <c r="P625" s="1"/>
    </row>
    <row r="626" spans="16:16" s="9" customFormat="1">
      <c r="P626" s="1"/>
    </row>
    <row r="627" spans="16:16" s="9" customFormat="1">
      <c r="P627" s="1"/>
    </row>
    <row r="628" spans="16:16" s="9" customFormat="1">
      <c r="P628" s="1"/>
    </row>
    <row r="629" spans="16:16" s="9" customFormat="1">
      <c r="P629" s="1"/>
    </row>
    <row r="630" spans="16:16" s="9" customFormat="1">
      <c r="P630" s="1"/>
    </row>
    <row r="631" spans="16:16" s="9" customFormat="1">
      <c r="P631" s="1"/>
    </row>
    <row r="632" spans="16:16" s="9" customFormat="1">
      <c r="P632" s="1"/>
    </row>
    <row r="633" spans="16:16" s="9" customFormat="1">
      <c r="P633" s="1"/>
    </row>
    <row r="634" spans="16:16" s="9" customFormat="1">
      <c r="P634" s="1"/>
    </row>
    <row r="635" spans="16:16" s="9" customFormat="1">
      <c r="P635" s="1"/>
    </row>
    <row r="636" spans="16:16" s="9" customFormat="1">
      <c r="P636" s="1"/>
    </row>
    <row r="637" spans="16:16" s="9" customFormat="1">
      <c r="P637" s="1"/>
    </row>
    <row r="638" spans="16:16" s="9" customFormat="1">
      <c r="P638" s="1"/>
    </row>
    <row r="639" spans="16:16" s="9" customFormat="1">
      <c r="P639" s="1"/>
    </row>
    <row r="640" spans="16:16" s="9" customFormat="1">
      <c r="P640" s="1"/>
    </row>
    <row r="641" spans="16:16" s="9" customFormat="1">
      <c r="P641" s="1"/>
    </row>
    <row r="642" spans="16:16" s="9" customFormat="1">
      <c r="P642" s="1"/>
    </row>
    <row r="643" spans="16:16" s="9" customFormat="1">
      <c r="P643" s="1"/>
    </row>
    <row r="644" spans="16:16" s="9" customFormat="1">
      <c r="P644" s="1"/>
    </row>
    <row r="645" spans="16:16" s="9" customFormat="1">
      <c r="P645" s="1"/>
    </row>
    <row r="646" spans="16:16" s="9" customFormat="1">
      <c r="P646" s="1"/>
    </row>
    <row r="647" spans="16:16" s="9" customFormat="1">
      <c r="P647" s="1"/>
    </row>
    <row r="648" spans="16:16" s="9" customFormat="1">
      <c r="P648" s="1"/>
    </row>
    <row r="649" spans="16:16" s="9" customFormat="1">
      <c r="P649" s="1"/>
    </row>
    <row r="650" spans="16:16" s="9" customFormat="1">
      <c r="P650" s="1"/>
    </row>
    <row r="651" spans="16:16" s="9" customFormat="1">
      <c r="P651" s="1"/>
    </row>
    <row r="652" spans="16:16" s="9" customFormat="1">
      <c r="P652" s="1"/>
    </row>
    <row r="653" spans="16:16" s="9" customFormat="1">
      <c r="P653" s="1"/>
    </row>
    <row r="654" spans="16:16" s="9" customFormat="1">
      <c r="P654" s="1"/>
    </row>
    <row r="655" spans="16:16" s="9" customFormat="1">
      <c r="P655" s="1"/>
    </row>
    <row r="656" spans="16:16" s="9" customFormat="1">
      <c r="P656" s="1"/>
    </row>
    <row r="657" spans="16:16" s="9" customFormat="1">
      <c r="P657" s="1"/>
    </row>
    <row r="658" spans="16:16" s="9" customFormat="1">
      <c r="P658" s="1"/>
    </row>
    <row r="659" spans="16:16" s="9" customFormat="1">
      <c r="P659" s="1"/>
    </row>
    <row r="660" spans="16:16" s="9" customFormat="1">
      <c r="P660" s="1"/>
    </row>
    <row r="661" spans="16:16" s="9" customFormat="1">
      <c r="P661" s="1"/>
    </row>
    <row r="662" spans="16:16" s="9" customFormat="1">
      <c r="P662" s="1"/>
    </row>
    <row r="663" spans="16:16" s="9" customFormat="1">
      <c r="P663" s="1"/>
    </row>
    <row r="664" spans="16:16" s="9" customFormat="1">
      <c r="P664" s="1"/>
    </row>
    <row r="665" spans="16:16" s="9" customFormat="1">
      <c r="P665" s="1"/>
    </row>
    <row r="666" spans="16:16" s="9" customFormat="1">
      <c r="P666" s="1"/>
    </row>
    <row r="667" spans="16:16" s="9" customFormat="1">
      <c r="P667" s="1"/>
    </row>
    <row r="668" spans="16:16" s="9" customFormat="1">
      <c r="P668" s="1"/>
    </row>
    <row r="669" spans="16:16" s="9" customFormat="1">
      <c r="P669" s="1"/>
    </row>
    <row r="670" spans="16:16" s="9" customFormat="1">
      <c r="P670" s="1"/>
    </row>
    <row r="671" spans="16:16" s="9" customFormat="1">
      <c r="P671" s="1"/>
    </row>
    <row r="672" spans="16:16" s="9" customFormat="1">
      <c r="P672" s="1"/>
    </row>
    <row r="673" spans="16:16" s="9" customFormat="1">
      <c r="P673" s="1"/>
    </row>
    <row r="674" spans="16:16" s="9" customFormat="1">
      <c r="P674" s="1"/>
    </row>
    <row r="675" spans="16:16" s="9" customFormat="1">
      <c r="P675" s="1"/>
    </row>
    <row r="676" spans="16:16" s="9" customFormat="1">
      <c r="P676" s="1"/>
    </row>
    <row r="677" spans="16:16" s="9" customFormat="1">
      <c r="P677" s="1"/>
    </row>
    <row r="678" spans="16:16" s="9" customFormat="1">
      <c r="P678" s="1"/>
    </row>
    <row r="679" spans="16:16" s="9" customFormat="1">
      <c r="P679" s="1"/>
    </row>
    <row r="680" spans="16:16" s="9" customFormat="1">
      <c r="P680" s="1"/>
    </row>
    <row r="681" spans="16:16" s="9" customFormat="1">
      <c r="P681" s="1"/>
    </row>
    <row r="682" spans="16:16" s="9" customFormat="1">
      <c r="P682" s="1"/>
    </row>
    <row r="683" spans="16:16" s="9" customFormat="1">
      <c r="P683" s="1"/>
    </row>
    <row r="684" spans="16:16" s="9" customFormat="1">
      <c r="P684" s="1"/>
    </row>
    <row r="685" spans="16:16" s="9" customFormat="1">
      <c r="P685" s="1"/>
    </row>
    <row r="686" spans="16:16" s="9" customFormat="1">
      <c r="P686" s="1"/>
    </row>
    <row r="687" spans="16:16" s="9" customFormat="1">
      <c r="P687" s="1"/>
    </row>
    <row r="688" spans="16:16" s="9" customFormat="1">
      <c r="P688" s="1"/>
    </row>
    <row r="689" spans="16:16" s="9" customFormat="1">
      <c r="P689" s="1"/>
    </row>
    <row r="690" spans="16:16" s="9" customFormat="1">
      <c r="P690" s="1"/>
    </row>
    <row r="691" spans="16:16" s="9" customFormat="1">
      <c r="P691" s="1"/>
    </row>
    <row r="692" spans="16:16" s="9" customFormat="1">
      <c r="P692" s="1"/>
    </row>
    <row r="693" spans="16:16" s="9" customFormat="1">
      <c r="P693" s="1"/>
    </row>
    <row r="694" spans="16:16" s="9" customFormat="1">
      <c r="P694" s="1"/>
    </row>
    <row r="695" spans="16:16" s="9" customFormat="1">
      <c r="P695" s="1"/>
    </row>
    <row r="696" spans="16:16" s="9" customFormat="1">
      <c r="P696" s="1"/>
    </row>
    <row r="697" spans="16:16" s="9" customFormat="1">
      <c r="P697" s="1"/>
    </row>
    <row r="698" spans="16:16" s="9" customFormat="1">
      <c r="P698" s="1"/>
    </row>
    <row r="699" spans="16:16" s="9" customFormat="1">
      <c r="P699" s="1"/>
    </row>
    <row r="700" spans="16:16" s="9" customFormat="1">
      <c r="P700" s="1"/>
    </row>
    <row r="701" spans="16:16" s="9" customFormat="1">
      <c r="P701" s="1"/>
    </row>
    <row r="702" spans="16:16" s="9" customFormat="1">
      <c r="P702" s="1"/>
    </row>
    <row r="703" spans="16:16" s="9" customFormat="1">
      <c r="P703" s="1"/>
    </row>
    <row r="704" spans="16:16" s="9" customFormat="1">
      <c r="P704" s="1"/>
    </row>
    <row r="705" spans="16:16" s="9" customFormat="1">
      <c r="P705" s="1"/>
    </row>
    <row r="706" spans="16:16" s="9" customFormat="1">
      <c r="P706" s="1"/>
    </row>
    <row r="707" spans="16:16" s="9" customFormat="1">
      <c r="P707" s="1"/>
    </row>
    <row r="708" spans="16:16" s="9" customFormat="1">
      <c r="P708" s="1"/>
    </row>
    <row r="709" spans="16:16" s="9" customFormat="1">
      <c r="P709" s="1"/>
    </row>
    <row r="710" spans="16:16" s="9" customFormat="1">
      <c r="P710" s="1"/>
    </row>
    <row r="711" spans="16:16" s="9" customFormat="1">
      <c r="P711" s="1"/>
    </row>
    <row r="712" spans="16:16" s="9" customFormat="1">
      <c r="P712" s="1"/>
    </row>
    <row r="713" spans="16:16" s="9" customFormat="1">
      <c r="P713" s="1"/>
    </row>
    <row r="714" spans="16:16" s="9" customFormat="1">
      <c r="P714" s="1"/>
    </row>
    <row r="715" spans="16:16" s="9" customFormat="1">
      <c r="P715" s="1"/>
    </row>
    <row r="716" spans="16:16" s="9" customFormat="1">
      <c r="P716" s="1"/>
    </row>
    <row r="717" spans="16:16" s="9" customFormat="1">
      <c r="P717" s="1"/>
    </row>
    <row r="718" spans="16:16" s="9" customFormat="1">
      <c r="P718" s="1"/>
    </row>
    <row r="719" spans="16:16" s="9" customFormat="1">
      <c r="P719" s="1"/>
    </row>
    <row r="720" spans="16:16" s="9" customFormat="1">
      <c r="P720" s="1"/>
    </row>
    <row r="721" spans="16:16" s="9" customFormat="1">
      <c r="P721" s="1"/>
    </row>
    <row r="722" spans="16:16" s="9" customFormat="1">
      <c r="P722" s="1"/>
    </row>
    <row r="723" spans="16:16" s="9" customFormat="1">
      <c r="P723" s="1"/>
    </row>
    <row r="724" spans="16:16" s="9" customFormat="1">
      <c r="P724" s="1"/>
    </row>
    <row r="725" spans="16:16" s="9" customFormat="1">
      <c r="P725" s="1"/>
    </row>
    <row r="726" spans="16:16" s="9" customFormat="1">
      <c r="P726" s="1"/>
    </row>
    <row r="727" spans="16:16" s="9" customFormat="1">
      <c r="P727" s="1"/>
    </row>
    <row r="728" spans="16:16" s="9" customFormat="1">
      <c r="P728" s="1"/>
    </row>
    <row r="729" spans="16:16" s="9" customFormat="1">
      <c r="P729" s="1"/>
    </row>
    <row r="730" spans="16:16" s="9" customFormat="1">
      <c r="P730" s="1"/>
    </row>
    <row r="731" spans="16:16" s="9" customFormat="1">
      <c r="P731" s="1"/>
    </row>
    <row r="732" spans="16:16" s="9" customFormat="1">
      <c r="P732" s="1"/>
    </row>
    <row r="733" spans="16:16" s="9" customFormat="1">
      <c r="P733" s="1"/>
    </row>
    <row r="734" spans="16:16" s="9" customFormat="1">
      <c r="P734" s="1"/>
    </row>
    <row r="735" spans="16:16" s="9" customFormat="1">
      <c r="P735" s="1"/>
    </row>
    <row r="736" spans="16:16" s="9" customFormat="1">
      <c r="P736" s="1"/>
    </row>
    <row r="737" spans="16:16" s="9" customFormat="1">
      <c r="P737" s="1"/>
    </row>
    <row r="738" spans="16:16" s="9" customFormat="1">
      <c r="P738" s="1"/>
    </row>
    <row r="739" spans="16:16" s="9" customFormat="1">
      <c r="P739" s="1"/>
    </row>
    <row r="740" spans="16:16" s="9" customFormat="1">
      <c r="P740" s="1"/>
    </row>
    <row r="741" spans="16:16" s="9" customFormat="1">
      <c r="P741" s="1"/>
    </row>
    <row r="742" spans="16:16" s="9" customFormat="1">
      <c r="P742" s="1"/>
    </row>
    <row r="743" spans="16:16" s="9" customFormat="1">
      <c r="P743" s="1"/>
    </row>
    <row r="744" spans="16:16" s="9" customFormat="1">
      <c r="P744" s="1"/>
    </row>
    <row r="745" spans="16:16" s="9" customFormat="1">
      <c r="P745" s="1"/>
    </row>
    <row r="746" spans="16:16" s="9" customFormat="1">
      <c r="P746" s="1"/>
    </row>
    <row r="747" spans="16:16" s="9" customFormat="1">
      <c r="P747" s="1"/>
    </row>
    <row r="748" spans="16:16" s="9" customFormat="1">
      <c r="P748" s="1"/>
    </row>
    <row r="749" spans="16:16" s="9" customFormat="1">
      <c r="P749" s="1"/>
    </row>
    <row r="750" spans="16:16" s="9" customFormat="1">
      <c r="P750" s="1"/>
    </row>
    <row r="751" spans="16:16" s="9" customFormat="1">
      <c r="P751" s="1"/>
    </row>
    <row r="752" spans="16:16" s="9" customFormat="1">
      <c r="P752" s="1"/>
    </row>
    <row r="753" spans="16:16" s="9" customFormat="1">
      <c r="P753" s="1"/>
    </row>
    <row r="754" spans="16:16" s="9" customFormat="1">
      <c r="P754" s="1"/>
    </row>
    <row r="755" spans="16:16" s="9" customFormat="1">
      <c r="P755" s="1"/>
    </row>
    <row r="756" spans="16:16" s="9" customFormat="1">
      <c r="P756" s="1"/>
    </row>
    <row r="757" spans="16:16" s="9" customFormat="1">
      <c r="P757" s="1"/>
    </row>
    <row r="758" spans="16:16" s="9" customFormat="1">
      <c r="P758" s="1"/>
    </row>
    <row r="759" spans="16:16" s="9" customFormat="1">
      <c r="P759" s="1"/>
    </row>
    <row r="760" spans="16:16" s="9" customFormat="1">
      <c r="P760" s="1"/>
    </row>
    <row r="761" spans="16:16" s="9" customFormat="1">
      <c r="P761" s="1"/>
    </row>
    <row r="762" spans="16:16" s="9" customFormat="1">
      <c r="P762" s="1"/>
    </row>
    <row r="763" spans="16:16" s="9" customFormat="1">
      <c r="P763" s="1"/>
    </row>
    <row r="764" spans="16:16" s="9" customFormat="1">
      <c r="P764" s="1"/>
    </row>
    <row r="765" spans="16:16" s="9" customFormat="1">
      <c r="P765" s="1"/>
    </row>
    <row r="766" spans="16:16" s="9" customFormat="1">
      <c r="P766" s="1"/>
    </row>
    <row r="767" spans="16:16" s="9" customFormat="1">
      <c r="P767" s="1"/>
    </row>
    <row r="768" spans="16:16" s="9" customFormat="1">
      <c r="P768" s="1"/>
    </row>
    <row r="769" spans="16:16" s="9" customFormat="1">
      <c r="P769" s="1"/>
    </row>
    <row r="770" spans="16:16" s="9" customFormat="1">
      <c r="P770" s="1"/>
    </row>
    <row r="771" spans="16:16" s="9" customFormat="1">
      <c r="P771" s="1"/>
    </row>
    <row r="772" spans="16:16" s="9" customFormat="1">
      <c r="P772" s="1"/>
    </row>
    <row r="773" spans="16:16" s="9" customFormat="1">
      <c r="P773" s="1"/>
    </row>
    <row r="774" spans="16:16" s="9" customFormat="1">
      <c r="P774" s="1"/>
    </row>
    <row r="775" spans="16:16" s="9" customFormat="1">
      <c r="P775" s="1"/>
    </row>
    <row r="776" spans="16:16" s="9" customFormat="1">
      <c r="P776" s="1"/>
    </row>
    <row r="777" spans="16:16" s="9" customFormat="1">
      <c r="P777" s="1"/>
    </row>
    <row r="778" spans="16:16" s="9" customFormat="1">
      <c r="P778" s="1"/>
    </row>
    <row r="779" spans="16:16" s="9" customFormat="1">
      <c r="P779" s="1"/>
    </row>
    <row r="780" spans="16:16" s="9" customFormat="1">
      <c r="P780" s="1"/>
    </row>
    <row r="781" spans="16:16" s="9" customFormat="1">
      <c r="P781" s="1"/>
    </row>
    <row r="782" spans="16:16" s="9" customFormat="1">
      <c r="P782" s="1"/>
    </row>
    <row r="783" spans="16:16" s="9" customFormat="1">
      <c r="P783" s="1"/>
    </row>
    <row r="784" spans="16:16" s="9" customFormat="1">
      <c r="P784" s="1"/>
    </row>
    <row r="785" spans="16:16" s="9" customFormat="1">
      <c r="P785" s="1"/>
    </row>
    <row r="786" spans="16:16" s="9" customFormat="1">
      <c r="P786" s="1"/>
    </row>
    <row r="787" spans="16:16" s="9" customFormat="1">
      <c r="P787" s="1"/>
    </row>
    <row r="788" spans="16:16" s="9" customFormat="1">
      <c r="P788" s="1"/>
    </row>
    <row r="789" spans="16:16" s="9" customFormat="1">
      <c r="P789" s="1"/>
    </row>
    <row r="790" spans="16:16" s="9" customFormat="1">
      <c r="P790" s="1"/>
    </row>
    <row r="791" spans="16:16" s="9" customFormat="1">
      <c r="P791" s="1"/>
    </row>
    <row r="792" spans="16:16" s="9" customFormat="1">
      <c r="P792" s="1"/>
    </row>
    <row r="793" spans="16:16" s="9" customFormat="1">
      <c r="P793" s="1"/>
    </row>
    <row r="794" spans="16:16" s="9" customFormat="1">
      <c r="P794" s="1"/>
    </row>
    <row r="795" spans="16:16" s="9" customFormat="1">
      <c r="P795" s="1"/>
    </row>
    <row r="796" spans="16:16" s="9" customFormat="1">
      <c r="P796" s="1"/>
    </row>
    <row r="797" spans="16:16" s="9" customFormat="1">
      <c r="P797" s="1"/>
    </row>
    <row r="798" spans="16:16" s="9" customFormat="1">
      <c r="P798" s="1"/>
    </row>
    <row r="799" spans="16:16" s="9" customFormat="1">
      <c r="P799" s="1"/>
    </row>
    <row r="800" spans="16:16" s="9" customFormat="1">
      <c r="P800" s="1"/>
    </row>
    <row r="801" spans="16:16" s="9" customFormat="1">
      <c r="P801" s="1"/>
    </row>
    <row r="802" spans="16:16" s="9" customFormat="1">
      <c r="P802" s="1"/>
    </row>
    <row r="803" spans="16:16" s="9" customFormat="1">
      <c r="P803" s="1"/>
    </row>
    <row r="804" spans="16:16" s="9" customFormat="1">
      <c r="P804" s="1"/>
    </row>
    <row r="805" spans="16:16" s="9" customFormat="1">
      <c r="P805" s="1"/>
    </row>
    <row r="806" spans="16:16" s="9" customFormat="1">
      <c r="P806" s="1"/>
    </row>
    <row r="807" spans="16:16" s="9" customFormat="1">
      <c r="P807" s="1"/>
    </row>
    <row r="808" spans="16:16" s="9" customFormat="1">
      <c r="P808" s="1"/>
    </row>
    <row r="809" spans="16:16" s="9" customFormat="1">
      <c r="P809" s="1"/>
    </row>
    <row r="810" spans="16:16" s="9" customFormat="1">
      <c r="P810" s="1"/>
    </row>
    <row r="811" spans="16:16" s="9" customFormat="1">
      <c r="P811" s="1"/>
    </row>
    <row r="812" spans="16:16" s="9" customFormat="1">
      <c r="P812" s="1"/>
    </row>
    <row r="813" spans="16:16" s="9" customFormat="1">
      <c r="P813" s="1"/>
    </row>
    <row r="814" spans="16:16" s="9" customFormat="1">
      <c r="P814" s="1"/>
    </row>
    <row r="815" spans="16:16" s="9" customFormat="1">
      <c r="P815" s="1"/>
    </row>
    <row r="816" spans="16:16" s="9" customFormat="1">
      <c r="P816" s="1"/>
    </row>
    <row r="817" spans="16:16" s="9" customFormat="1">
      <c r="P817" s="1"/>
    </row>
    <row r="818" spans="16:16" s="9" customFormat="1">
      <c r="P818" s="1"/>
    </row>
    <row r="819" spans="16:16" s="9" customFormat="1">
      <c r="P819" s="1"/>
    </row>
    <row r="820" spans="16:16" s="9" customFormat="1">
      <c r="P820" s="1"/>
    </row>
    <row r="821" spans="16:16" s="9" customFormat="1">
      <c r="P821" s="1"/>
    </row>
    <row r="822" spans="16:16" s="9" customFormat="1">
      <c r="P822" s="1"/>
    </row>
    <row r="823" spans="16:16" s="9" customFormat="1">
      <c r="P823" s="1"/>
    </row>
    <row r="824" spans="16:16" s="9" customFormat="1">
      <c r="P824" s="1"/>
    </row>
    <row r="825" spans="16:16" s="9" customFormat="1">
      <c r="P825" s="1"/>
    </row>
    <row r="826" spans="16:16" s="9" customFormat="1">
      <c r="P826" s="1"/>
    </row>
    <row r="827" spans="16:16" s="9" customFormat="1">
      <c r="P827" s="1"/>
    </row>
    <row r="828" spans="16:16" s="9" customFormat="1">
      <c r="P828" s="1"/>
    </row>
    <row r="829" spans="16:16" s="9" customFormat="1">
      <c r="P829" s="1"/>
    </row>
    <row r="830" spans="16:16" s="9" customFormat="1">
      <c r="P830" s="1"/>
    </row>
    <row r="831" spans="16:16" s="9" customFormat="1">
      <c r="P831" s="1"/>
    </row>
    <row r="832" spans="16:16" s="9" customFormat="1">
      <c r="P832" s="1"/>
    </row>
    <row r="833" spans="16:16" s="9" customFormat="1">
      <c r="P833" s="1"/>
    </row>
    <row r="834" spans="16:16" s="9" customFormat="1">
      <c r="P834" s="1"/>
    </row>
    <row r="835" spans="16:16" s="9" customFormat="1">
      <c r="P835" s="1"/>
    </row>
    <row r="836" spans="16:16" s="9" customFormat="1">
      <c r="P836" s="1"/>
    </row>
    <row r="837" spans="16:16" s="9" customFormat="1">
      <c r="P837" s="1"/>
    </row>
    <row r="838" spans="16:16" s="9" customFormat="1">
      <c r="P838" s="1"/>
    </row>
    <row r="839" spans="16:16" s="9" customFormat="1">
      <c r="P839" s="1"/>
    </row>
    <row r="840" spans="16:16" s="9" customFormat="1">
      <c r="P840" s="1"/>
    </row>
    <row r="841" spans="16:16" s="9" customFormat="1">
      <c r="P841" s="1"/>
    </row>
    <row r="842" spans="16:16" s="9" customFormat="1">
      <c r="P842" s="1"/>
    </row>
  </sheetData>
  <protectedRanges>
    <protectedRange sqref="A23:I24" name="Range72"/>
    <protectedRange sqref="J168:L169 J175:L175 I174:I175 I173:L173" name="Range71"/>
    <protectedRange sqref="K23:L24" name="Range67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  <protectedRange sqref="L20" name="Range64_1"/>
    <protectedRange sqref="L22" name="Range66_1"/>
    <protectedRange sqref="L21" name="Range65_1_1"/>
    <protectedRange sqref="A9:L9" name="Range69"/>
  </protectedRanges>
  <mergeCells count="23">
    <mergeCell ref="A18:L18"/>
    <mergeCell ref="C22:I22"/>
    <mergeCell ref="G11:K11"/>
    <mergeCell ref="B13:L13"/>
    <mergeCell ref="G15:K15"/>
    <mergeCell ref="G16:K16"/>
    <mergeCell ref="E17:K17"/>
    <mergeCell ref="A6:L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paperSize="9" scale="82" fitToHeight="8" orientation="portrait" verticalDpi="0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20</vt:i4>
      </vt:variant>
      <vt:variant>
        <vt:lpstr>Įvardinti diapazonai</vt:lpstr>
      </vt:variant>
      <vt:variant>
        <vt:i4>6</vt:i4>
      </vt:variant>
    </vt:vector>
  </HeadingPairs>
  <TitlesOfParts>
    <vt:vector size="26" baseType="lpstr">
      <vt:lpstr>0205-ML </vt:lpstr>
      <vt:lpstr>0205-admin</vt:lpstr>
      <vt:lpstr>205-šv.pag.</vt:lpstr>
      <vt:lpstr>VDM</vt:lpstr>
      <vt:lpstr>153-apl</vt:lpstr>
      <vt:lpstr>maitinimas</vt:lpstr>
      <vt:lpstr>gamybos išlaidos</vt:lpstr>
      <vt:lpstr> 25</vt:lpstr>
      <vt:lpstr>65</vt:lpstr>
      <vt:lpstr>Remontas</vt:lpstr>
      <vt:lpstr>Stovykla</vt:lpstr>
      <vt:lpstr>Kūryb.dirbt.</vt:lpstr>
      <vt:lpstr>Knygos</vt:lpstr>
      <vt:lpstr>DNR</vt:lpstr>
      <vt:lpstr>NVŠ</vt:lpstr>
      <vt:lpstr>Psich.pr.01</vt:lpstr>
      <vt:lpstr>admin.pap.</vt:lpstr>
      <vt:lpstr>šv.p.pap.</vt:lpstr>
      <vt:lpstr>Forma Nr. 1</vt:lpstr>
      <vt:lpstr>Likutis</vt:lpstr>
      <vt:lpstr>' 25'!Print_Titles</vt:lpstr>
      <vt:lpstr>'0205-admin'!Print_Titles</vt:lpstr>
      <vt:lpstr>'0205-ML '!Print_Titles</vt:lpstr>
      <vt:lpstr>'153-apl'!Print_Titles</vt:lpstr>
      <vt:lpstr>'205-šv.pag.'!Print_Titles</vt:lpstr>
      <vt:lpstr>'gamybos išlaidos'!Print_Titles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finmin</dc:creator>
  <cp:lastModifiedBy>Mok</cp:lastModifiedBy>
  <cp:lastPrinted>2021-01-06T17:12:58Z</cp:lastPrinted>
  <dcterms:created xsi:type="dcterms:W3CDTF">2019-04-15T12:10:31Z</dcterms:created>
  <dcterms:modified xsi:type="dcterms:W3CDTF">2021-01-06T17:13:19Z</dcterms:modified>
</cp:coreProperties>
</file>